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C:\Users\Keith\Documents\Keith\Keith documents\Second edn\Data Files\"/>
    </mc:Choice>
  </mc:AlternateContent>
  <bookViews>
    <workbookView xWindow="0" yWindow="0" windowWidth="27870" windowHeight="12420" xr2:uid="{00000000-000D-0000-FFFF-FFFF00000000}"/>
  </bookViews>
  <sheets>
    <sheet name="Error measures" sheetId="1" r:id="rId1"/>
    <sheet name="Pred Intervals" sheetId="2" r:id="rId2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4" i="2" l="1"/>
  <c r="R24" i="2"/>
  <c r="S24" i="2"/>
  <c r="T24" i="2"/>
  <c r="Q25" i="2"/>
  <c r="R25" i="2"/>
  <c r="S25" i="2"/>
  <c r="T25" i="2"/>
  <c r="P25" i="2"/>
  <c r="P24" i="2"/>
  <c r="D35" i="2"/>
  <c r="E35" i="2"/>
  <c r="F35" i="2"/>
  <c r="G35" i="2"/>
  <c r="C35" i="2"/>
  <c r="D34" i="2"/>
  <c r="E34" i="2"/>
  <c r="F34" i="2"/>
  <c r="G34" i="2"/>
  <c r="C34" i="2"/>
  <c r="I30" i="2"/>
  <c r="J30" i="2"/>
  <c r="K30" i="2"/>
  <c r="L30" i="2"/>
  <c r="H30" i="2"/>
  <c r="I5" i="2"/>
  <c r="J5" i="2"/>
  <c r="K5" i="2"/>
  <c r="L5" i="2"/>
  <c r="H5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" i="2"/>
  <c r="AI9" i="1"/>
  <c r="AO9" i="1"/>
  <c r="AJ9" i="1"/>
  <c r="AP9" i="1"/>
  <c r="AK9" i="1"/>
  <c r="AQ9" i="1"/>
  <c r="AL9" i="1"/>
  <c r="AR9" i="1"/>
  <c r="AM9" i="1"/>
  <c r="AS9" i="1"/>
  <c r="AI10" i="1"/>
  <c r="AO10" i="1"/>
  <c r="AJ10" i="1"/>
  <c r="AP10" i="1"/>
  <c r="AK10" i="1"/>
  <c r="AQ10" i="1"/>
  <c r="AL10" i="1"/>
  <c r="AR10" i="1"/>
  <c r="AM10" i="1"/>
  <c r="AS10" i="1"/>
  <c r="AI11" i="1"/>
  <c r="AO11" i="1"/>
  <c r="AJ11" i="1"/>
  <c r="AP11" i="1"/>
  <c r="AK11" i="1"/>
  <c r="AQ11" i="1"/>
  <c r="AL11" i="1"/>
  <c r="AR11" i="1"/>
  <c r="AM11" i="1"/>
  <c r="AS11" i="1"/>
  <c r="AI12" i="1"/>
  <c r="AO12" i="1"/>
  <c r="AJ12" i="1"/>
  <c r="AP12" i="1"/>
  <c r="AK12" i="1"/>
  <c r="AQ12" i="1"/>
  <c r="AL12" i="1"/>
  <c r="AR12" i="1"/>
  <c r="AM12" i="1"/>
  <c r="AS12" i="1"/>
  <c r="AI13" i="1"/>
  <c r="AO13" i="1"/>
  <c r="AJ13" i="1"/>
  <c r="AP13" i="1"/>
  <c r="AK13" i="1"/>
  <c r="AQ13" i="1"/>
  <c r="AL13" i="1"/>
  <c r="AR13" i="1"/>
  <c r="AM13" i="1"/>
  <c r="AS13" i="1"/>
  <c r="AI14" i="1"/>
  <c r="AO14" i="1"/>
  <c r="AJ14" i="1"/>
  <c r="AP14" i="1"/>
  <c r="AK14" i="1"/>
  <c r="AQ14" i="1"/>
  <c r="AL14" i="1"/>
  <c r="AR14" i="1"/>
  <c r="AM14" i="1"/>
  <c r="AS14" i="1"/>
  <c r="AI15" i="1"/>
  <c r="AO15" i="1"/>
  <c r="AJ15" i="1"/>
  <c r="AP15" i="1"/>
  <c r="AK15" i="1"/>
  <c r="AQ15" i="1"/>
  <c r="AL15" i="1"/>
  <c r="AR15" i="1"/>
  <c r="AM15" i="1"/>
  <c r="AS15" i="1"/>
  <c r="AI16" i="1"/>
  <c r="AO16" i="1"/>
  <c r="AJ16" i="1"/>
  <c r="AP16" i="1"/>
  <c r="AK16" i="1"/>
  <c r="AQ16" i="1"/>
  <c r="AL16" i="1"/>
  <c r="AR16" i="1"/>
  <c r="AM16" i="1"/>
  <c r="AS16" i="1"/>
  <c r="AI17" i="1"/>
  <c r="AO17" i="1"/>
  <c r="AJ17" i="1"/>
  <c r="AP17" i="1"/>
  <c r="AK17" i="1"/>
  <c r="AQ17" i="1"/>
  <c r="AL17" i="1"/>
  <c r="AR17" i="1"/>
  <c r="AM17" i="1"/>
  <c r="AS17" i="1"/>
  <c r="AI18" i="1"/>
  <c r="AO18" i="1"/>
  <c r="AJ18" i="1"/>
  <c r="AP18" i="1"/>
  <c r="AK18" i="1"/>
  <c r="AQ18" i="1"/>
  <c r="AL18" i="1"/>
  <c r="AR18" i="1"/>
  <c r="AM18" i="1"/>
  <c r="AS18" i="1"/>
  <c r="AI19" i="1"/>
  <c r="AO19" i="1"/>
  <c r="AJ19" i="1"/>
  <c r="AP19" i="1"/>
  <c r="AK19" i="1"/>
  <c r="AQ19" i="1"/>
  <c r="AL19" i="1"/>
  <c r="AR19" i="1"/>
  <c r="AM19" i="1"/>
  <c r="AS19" i="1"/>
  <c r="AI20" i="1"/>
  <c r="AO20" i="1"/>
  <c r="AJ20" i="1"/>
  <c r="AP20" i="1"/>
  <c r="AK20" i="1"/>
  <c r="AQ20" i="1"/>
  <c r="AL20" i="1"/>
  <c r="AR20" i="1"/>
  <c r="AM20" i="1"/>
  <c r="AS20" i="1"/>
  <c r="AI21" i="1"/>
  <c r="AO21" i="1"/>
  <c r="AJ21" i="1"/>
  <c r="AP21" i="1"/>
  <c r="AK21" i="1"/>
  <c r="AQ21" i="1"/>
  <c r="AL21" i="1"/>
  <c r="AR21" i="1"/>
  <c r="AM21" i="1"/>
  <c r="AS21" i="1"/>
  <c r="AI22" i="1"/>
  <c r="AO22" i="1"/>
  <c r="AJ22" i="1"/>
  <c r="AP22" i="1"/>
  <c r="AK22" i="1"/>
  <c r="AQ22" i="1"/>
  <c r="AL22" i="1"/>
  <c r="AR22" i="1"/>
  <c r="AM22" i="1"/>
  <c r="AS22" i="1"/>
  <c r="AI23" i="1"/>
  <c r="AO23" i="1"/>
  <c r="AJ23" i="1"/>
  <c r="AP23" i="1"/>
  <c r="AK23" i="1"/>
  <c r="AQ23" i="1"/>
  <c r="AL23" i="1"/>
  <c r="AR23" i="1"/>
  <c r="AM23" i="1"/>
  <c r="AS23" i="1"/>
  <c r="AI24" i="1"/>
  <c r="AO24" i="1"/>
  <c r="AJ24" i="1"/>
  <c r="AP24" i="1"/>
  <c r="AK24" i="1"/>
  <c r="AQ24" i="1"/>
  <c r="AL24" i="1"/>
  <c r="AR24" i="1"/>
  <c r="AM24" i="1"/>
  <c r="AS24" i="1"/>
  <c r="AI25" i="1"/>
  <c r="AO25" i="1"/>
  <c r="AJ25" i="1"/>
  <c r="AP25" i="1"/>
  <c r="AK25" i="1"/>
  <c r="AQ25" i="1"/>
  <c r="AL25" i="1"/>
  <c r="AR25" i="1"/>
  <c r="AM25" i="1"/>
  <c r="AS25" i="1"/>
  <c r="AI26" i="1"/>
  <c r="AO26" i="1"/>
  <c r="AJ26" i="1"/>
  <c r="AP26" i="1"/>
  <c r="AK26" i="1"/>
  <c r="AQ26" i="1"/>
  <c r="AL26" i="1"/>
  <c r="AR26" i="1"/>
  <c r="AM26" i="1"/>
  <c r="AS26" i="1"/>
  <c r="AI27" i="1"/>
  <c r="AO27" i="1"/>
  <c r="AJ27" i="1"/>
  <c r="AP27" i="1"/>
  <c r="AK27" i="1"/>
  <c r="AQ27" i="1"/>
  <c r="AL27" i="1"/>
  <c r="AR27" i="1"/>
  <c r="AM27" i="1"/>
  <c r="AS27" i="1"/>
  <c r="AI28" i="1"/>
  <c r="AO28" i="1"/>
  <c r="AJ28" i="1"/>
  <c r="AP28" i="1"/>
  <c r="AK28" i="1"/>
  <c r="AQ28" i="1"/>
  <c r="AL28" i="1"/>
  <c r="AR28" i="1"/>
  <c r="AM28" i="1"/>
  <c r="AS28" i="1"/>
  <c r="AI29" i="1"/>
  <c r="AO29" i="1"/>
  <c r="AJ29" i="1"/>
  <c r="AP29" i="1"/>
  <c r="AK29" i="1"/>
  <c r="AQ29" i="1"/>
  <c r="AL29" i="1"/>
  <c r="AR29" i="1"/>
  <c r="AM29" i="1"/>
  <c r="AS29" i="1"/>
  <c r="AI30" i="1"/>
  <c r="AO30" i="1"/>
  <c r="AJ30" i="1"/>
  <c r="AP30" i="1"/>
  <c r="AK30" i="1"/>
  <c r="AQ30" i="1"/>
  <c r="AL30" i="1"/>
  <c r="AR30" i="1"/>
  <c r="AM30" i="1"/>
  <c r="AS30" i="1"/>
  <c r="AI31" i="1"/>
  <c r="AO31" i="1"/>
  <c r="AJ31" i="1"/>
  <c r="AP31" i="1"/>
  <c r="AK31" i="1"/>
  <c r="AQ31" i="1"/>
  <c r="AL31" i="1"/>
  <c r="AR31" i="1"/>
  <c r="AM31" i="1"/>
  <c r="AS31" i="1"/>
  <c r="AI32" i="1"/>
  <c r="AO32" i="1"/>
  <c r="AJ32" i="1"/>
  <c r="AP32" i="1"/>
  <c r="AK32" i="1"/>
  <c r="AQ32" i="1"/>
  <c r="AL32" i="1"/>
  <c r="AR32" i="1"/>
  <c r="AM32" i="1"/>
  <c r="AS32" i="1"/>
  <c r="AI33" i="1"/>
  <c r="AO33" i="1"/>
  <c r="AJ33" i="1"/>
  <c r="AP33" i="1"/>
  <c r="AK33" i="1"/>
  <c r="AQ33" i="1"/>
  <c r="AL33" i="1"/>
  <c r="AR33" i="1"/>
  <c r="AM33" i="1"/>
  <c r="AS33" i="1"/>
  <c r="AI34" i="1"/>
  <c r="AO34" i="1"/>
  <c r="AJ34" i="1"/>
  <c r="AP34" i="1"/>
  <c r="AK34" i="1"/>
  <c r="AQ34" i="1"/>
  <c r="AL34" i="1"/>
  <c r="AR34" i="1"/>
  <c r="AM34" i="1"/>
  <c r="AS34" i="1"/>
  <c r="AI35" i="1"/>
  <c r="AO35" i="1"/>
  <c r="AJ35" i="1"/>
  <c r="AP35" i="1"/>
  <c r="AK35" i="1"/>
  <c r="AQ35" i="1"/>
  <c r="AL35" i="1"/>
  <c r="AR35" i="1"/>
  <c r="AM35" i="1"/>
  <c r="AS35" i="1"/>
  <c r="AI36" i="1"/>
  <c r="AO36" i="1"/>
  <c r="AJ36" i="1"/>
  <c r="AP36" i="1"/>
  <c r="AK36" i="1"/>
  <c r="AQ36" i="1"/>
  <c r="AL36" i="1"/>
  <c r="AR36" i="1"/>
  <c r="AM36" i="1"/>
  <c r="AS36" i="1"/>
  <c r="AI37" i="1"/>
  <c r="AO37" i="1"/>
  <c r="AJ37" i="1"/>
  <c r="AP37" i="1"/>
  <c r="AK37" i="1"/>
  <c r="AQ37" i="1"/>
  <c r="AL37" i="1"/>
  <c r="AR37" i="1"/>
  <c r="AM37" i="1"/>
  <c r="AS37" i="1"/>
  <c r="AM8" i="1"/>
  <c r="AL8" i="1"/>
  <c r="AK8" i="1"/>
  <c r="AQ8" i="1"/>
  <c r="AJ8" i="1"/>
  <c r="AP8" i="1"/>
  <c r="AI8" i="1"/>
  <c r="Q37" i="1"/>
  <c r="W37" i="1"/>
  <c r="AC37" i="1"/>
  <c r="R37" i="1"/>
  <c r="X37" i="1"/>
  <c r="AD37" i="1"/>
  <c r="S37" i="1"/>
  <c r="Y37" i="1"/>
  <c r="AE37" i="1"/>
  <c r="T37" i="1"/>
  <c r="Z37" i="1"/>
  <c r="AF37" i="1"/>
  <c r="U37" i="1"/>
  <c r="AA37" i="1"/>
  <c r="AG37" i="1"/>
  <c r="Q9" i="1"/>
  <c r="W9" i="1"/>
  <c r="AC9" i="1"/>
  <c r="R9" i="1"/>
  <c r="X9" i="1"/>
  <c r="AD9" i="1"/>
  <c r="S9" i="1"/>
  <c r="Y9" i="1"/>
  <c r="AE9" i="1"/>
  <c r="T9" i="1"/>
  <c r="Z9" i="1"/>
  <c r="AF9" i="1"/>
  <c r="U9" i="1"/>
  <c r="AA9" i="1"/>
  <c r="AG9" i="1"/>
  <c r="Q10" i="1"/>
  <c r="W10" i="1"/>
  <c r="AC10" i="1"/>
  <c r="R10" i="1"/>
  <c r="X10" i="1"/>
  <c r="AD10" i="1"/>
  <c r="S10" i="1"/>
  <c r="Y10" i="1"/>
  <c r="AE10" i="1"/>
  <c r="T10" i="1"/>
  <c r="Z10" i="1"/>
  <c r="AF10" i="1"/>
  <c r="U10" i="1"/>
  <c r="AA10" i="1"/>
  <c r="AG10" i="1"/>
  <c r="Q11" i="1"/>
  <c r="W11" i="1"/>
  <c r="AC11" i="1"/>
  <c r="R11" i="1"/>
  <c r="X11" i="1"/>
  <c r="AD11" i="1"/>
  <c r="S11" i="1"/>
  <c r="Y11" i="1"/>
  <c r="AE11" i="1"/>
  <c r="T11" i="1"/>
  <c r="Z11" i="1"/>
  <c r="AF11" i="1"/>
  <c r="U11" i="1"/>
  <c r="AA11" i="1"/>
  <c r="AG11" i="1"/>
  <c r="Q12" i="1"/>
  <c r="W12" i="1"/>
  <c r="AC12" i="1"/>
  <c r="R12" i="1"/>
  <c r="X12" i="1"/>
  <c r="AD12" i="1"/>
  <c r="S12" i="1"/>
  <c r="Y12" i="1"/>
  <c r="AE12" i="1"/>
  <c r="T12" i="1"/>
  <c r="Z12" i="1"/>
  <c r="AF12" i="1"/>
  <c r="U12" i="1"/>
  <c r="AA12" i="1"/>
  <c r="AG12" i="1"/>
  <c r="Q13" i="1"/>
  <c r="W13" i="1"/>
  <c r="AC13" i="1"/>
  <c r="R13" i="1"/>
  <c r="X13" i="1"/>
  <c r="AD13" i="1"/>
  <c r="S13" i="1"/>
  <c r="Y13" i="1"/>
  <c r="AE13" i="1"/>
  <c r="T13" i="1"/>
  <c r="Z13" i="1"/>
  <c r="AF13" i="1"/>
  <c r="U13" i="1"/>
  <c r="AA13" i="1"/>
  <c r="AG13" i="1"/>
  <c r="Q14" i="1"/>
  <c r="W14" i="1"/>
  <c r="AC14" i="1"/>
  <c r="R14" i="1"/>
  <c r="X14" i="1"/>
  <c r="AD14" i="1"/>
  <c r="S14" i="1"/>
  <c r="Y14" i="1"/>
  <c r="AE14" i="1"/>
  <c r="T14" i="1"/>
  <c r="Z14" i="1"/>
  <c r="AF14" i="1"/>
  <c r="U14" i="1"/>
  <c r="AA14" i="1"/>
  <c r="AG14" i="1"/>
  <c r="Q15" i="1"/>
  <c r="W15" i="1"/>
  <c r="AC15" i="1"/>
  <c r="R15" i="1"/>
  <c r="X15" i="1"/>
  <c r="AD15" i="1"/>
  <c r="S15" i="1"/>
  <c r="Y15" i="1"/>
  <c r="AE15" i="1"/>
  <c r="T15" i="1"/>
  <c r="Z15" i="1"/>
  <c r="AF15" i="1"/>
  <c r="U15" i="1"/>
  <c r="AA15" i="1"/>
  <c r="AG15" i="1"/>
  <c r="Q16" i="1"/>
  <c r="W16" i="1"/>
  <c r="AC16" i="1"/>
  <c r="R16" i="1"/>
  <c r="X16" i="1"/>
  <c r="AD16" i="1"/>
  <c r="S16" i="1"/>
  <c r="Y16" i="1"/>
  <c r="AE16" i="1"/>
  <c r="T16" i="1"/>
  <c r="Z16" i="1"/>
  <c r="AF16" i="1"/>
  <c r="U16" i="1"/>
  <c r="AA16" i="1"/>
  <c r="AG16" i="1"/>
  <c r="Q17" i="1"/>
  <c r="W17" i="1"/>
  <c r="AC17" i="1"/>
  <c r="R17" i="1"/>
  <c r="X17" i="1"/>
  <c r="AD17" i="1"/>
  <c r="S17" i="1"/>
  <c r="Y17" i="1"/>
  <c r="AE17" i="1"/>
  <c r="T17" i="1"/>
  <c r="Z17" i="1"/>
  <c r="AF17" i="1"/>
  <c r="U17" i="1"/>
  <c r="AA17" i="1"/>
  <c r="AG17" i="1"/>
  <c r="Q18" i="1"/>
  <c r="W18" i="1"/>
  <c r="AC18" i="1"/>
  <c r="R18" i="1"/>
  <c r="X18" i="1"/>
  <c r="AD18" i="1"/>
  <c r="S18" i="1"/>
  <c r="Y18" i="1"/>
  <c r="AE18" i="1"/>
  <c r="T18" i="1"/>
  <c r="Z18" i="1"/>
  <c r="AF18" i="1"/>
  <c r="U18" i="1"/>
  <c r="AA18" i="1"/>
  <c r="AG18" i="1"/>
  <c r="Q19" i="1"/>
  <c r="W19" i="1"/>
  <c r="AC19" i="1"/>
  <c r="R19" i="1"/>
  <c r="X19" i="1"/>
  <c r="AD19" i="1"/>
  <c r="S19" i="1"/>
  <c r="Y19" i="1"/>
  <c r="AE19" i="1"/>
  <c r="T19" i="1"/>
  <c r="Z19" i="1"/>
  <c r="AF19" i="1"/>
  <c r="U19" i="1"/>
  <c r="AA19" i="1"/>
  <c r="AG19" i="1"/>
  <c r="Q20" i="1"/>
  <c r="W20" i="1"/>
  <c r="AC20" i="1"/>
  <c r="R20" i="1"/>
  <c r="X20" i="1"/>
  <c r="AD20" i="1"/>
  <c r="S20" i="1"/>
  <c r="Y20" i="1"/>
  <c r="AE20" i="1"/>
  <c r="T20" i="1"/>
  <c r="Z20" i="1"/>
  <c r="AF20" i="1"/>
  <c r="U20" i="1"/>
  <c r="AA20" i="1"/>
  <c r="AG20" i="1"/>
  <c r="Q21" i="1"/>
  <c r="W21" i="1"/>
  <c r="AC21" i="1"/>
  <c r="R21" i="1"/>
  <c r="X21" i="1"/>
  <c r="AD21" i="1"/>
  <c r="S21" i="1"/>
  <c r="Y21" i="1"/>
  <c r="AE21" i="1"/>
  <c r="T21" i="1"/>
  <c r="Z21" i="1"/>
  <c r="AF21" i="1"/>
  <c r="U21" i="1"/>
  <c r="AA21" i="1"/>
  <c r="AG21" i="1"/>
  <c r="Q22" i="1"/>
  <c r="W22" i="1"/>
  <c r="AC22" i="1"/>
  <c r="R22" i="1"/>
  <c r="X22" i="1"/>
  <c r="AD22" i="1"/>
  <c r="S22" i="1"/>
  <c r="Y22" i="1"/>
  <c r="AE22" i="1"/>
  <c r="T22" i="1"/>
  <c r="Z22" i="1"/>
  <c r="AF22" i="1"/>
  <c r="U22" i="1"/>
  <c r="AA22" i="1"/>
  <c r="AG22" i="1"/>
  <c r="Q23" i="1"/>
  <c r="W23" i="1"/>
  <c r="AC23" i="1"/>
  <c r="R23" i="1"/>
  <c r="X23" i="1"/>
  <c r="AD23" i="1"/>
  <c r="S23" i="1"/>
  <c r="Y23" i="1"/>
  <c r="AE23" i="1"/>
  <c r="T23" i="1"/>
  <c r="Z23" i="1"/>
  <c r="AF23" i="1"/>
  <c r="U23" i="1"/>
  <c r="AA23" i="1"/>
  <c r="AG23" i="1"/>
  <c r="Q24" i="1"/>
  <c r="W24" i="1"/>
  <c r="AC24" i="1"/>
  <c r="R24" i="1"/>
  <c r="X24" i="1"/>
  <c r="AD24" i="1"/>
  <c r="S24" i="1"/>
  <c r="Y24" i="1"/>
  <c r="AE24" i="1"/>
  <c r="T24" i="1"/>
  <c r="Z24" i="1"/>
  <c r="AF24" i="1"/>
  <c r="U24" i="1"/>
  <c r="AA24" i="1"/>
  <c r="AG24" i="1"/>
  <c r="Q25" i="1"/>
  <c r="W25" i="1"/>
  <c r="AC25" i="1"/>
  <c r="R25" i="1"/>
  <c r="X25" i="1"/>
  <c r="AD25" i="1"/>
  <c r="S25" i="1"/>
  <c r="Y25" i="1"/>
  <c r="AE25" i="1"/>
  <c r="T25" i="1"/>
  <c r="Z25" i="1"/>
  <c r="AF25" i="1"/>
  <c r="U25" i="1"/>
  <c r="AA25" i="1"/>
  <c r="AG25" i="1"/>
  <c r="Q26" i="1"/>
  <c r="W26" i="1"/>
  <c r="AC26" i="1"/>
  <c r="R26" i="1"/>
  <c r="X26" i="1"/>
  <c r="AD26" i="1"/>
  <c r="S26" i="1"/>
  <c r="Y26" i="1"/>
  <c r="AE26" i="1"/>
  <c r="T26" i="1"/>
  <c r="Z26" i="1"/>
  <c r="AF26" i="1"/>
  <c r="U26" i="1"/>
  <c r="AA26" i="1"/>
  <c r="AG26" i="1"/>
  <c r="Q27" i="1"/>
  <c r="W27" i="1"/>
  <c r="AC27" i="1"/>
  <c r="R27" i="1"/>
  <c r="X27" i="1"/>
  <c r="AD27" i="1"/>
  <c r="S27" i="1"/>
  <c r="Y27" i="1"/>
  <c r="AE27" i="1"/>
  <c r="T27" i="1"/>
  <c r="Z27" i="1"/>
  <c r="AF27" i="1"/>
  <c r="U27" i="1"/>
  <c r="AA27" i="1"/>
  <c r="AG27" i="1"/>
  <c r="Q28" i="1"/>
  <c r="W28" i="1"/>
  <c r="AC28" i="1"/>
  <c r="R28" i="1"/>
  <c r="X28" i="1"/>
  <c r="AD28" i="1"/>
  <c r="S28" i="1"/>
  <c r="Y28" i="1"/>
  <c r="AE28" i="1"/>
  <c r="T28" i="1"/>
  <c r="Z28" i="1"/>
  <c r="AF28" i="1"/>
  <c r="U28" i="1"/>
  <c r="AA28" i="1"/>
  <c r="AG28" i="1"/>
  <c r="Q29" i="1"/>
  <c r="W29" i="1"/>
  <c r="AC29" i="1"/>
  <c r="R29" i="1"/>
  <c r="X29" i="1"/>
  <c r="AD29" i="1"/>
  <c r="S29" i="1"/>
  <c r="Y29" i="1"/>
  <c r="AE29" i="1"/>
  <c r="T29" i="1"/>
  <c r="Z29" i="1"/>
  <c r="AF29" i="1"/>
  <c r="U29" i="1"/>
  <c r="AA29" i="1"/>
  <c r="AG29" i="1"/>
  <c r="Q30" i="1"/>
  <c r="W30" i="1"/>
  <c r="AC30" i="1"/>
  <c r="R30" i="1"/>
  <c r="X30" i="1"/>
  <c r="AD30" i="1"/>
  <c r="S30" i="1"/>
  <c r="Y30" i="1"/>
  <c r="AE30" i="1"/>
  <c r="T30" i="1"/>
  <c r="Z30" i="1"/>
  <c r="AF30" i="1"/>
  <c r="U30" i="1"/>
  <c r="AA30" i="1"/>
  <c r="AG30" i="1"/>
  <c r="Q31" i="1"/>
  <c r="W31" i="1"/>
  <c r="AC31" i="1"/>
  <c r="R31" i="1"/>
  <c r="X31" i="1"/>
  <c r="AD31" i="1"/>
  <c r="S31" i="1"/>
  <c r="Y31" i="1"/>
  <c r="AE31" i="1"/>
  <c r="T31" i="1"/>
  <c r="Z31" i="1"/>
  <c r="AF31" i="1"/>
  <c r="U31" i="1"/>
  <c r="AA31" i="1"/>
  <c r="AG31" i="1"/>
  <c r="Q32" i="1"/>
  <c r="W32" i="1"/>
  <c r="AC32" i="1"/>
  <c r="R32" i="1"/>
  <c r="X32" i="1"/>
  <c r="AD32" i="1"/>
  <c r="S32" i="1"/>
  <c r="Y32" i="1"/>
  <c r="AE32" i="1"/>
  <c r="T32" i="1"/>
  <c r="Z32" i="1"/>
  <c r="AF32" i="1"/>
  <c r="U32" i="1"/>
  <c r="AA32" i="1"/>
  <c r="AG32" i="1"/>
  <c r="Q33" i="1"/>
  <c r="W33" i="1"/>
  <c r="AC33" i="1"/>
  <c r="R33" i="1"/>
  <c r="X33" i="1"/>
  <c r="AD33" i="1"/>
  <c r="S33" i="1"/>
  <c r="Y33" i="1"/>
  <c r="AE33" i="1"/>
  <c r="T33" i="1"/>
  <c r="Z33" i="1"/>
  <c r="AF33" i="1"/>
  <c r="U33" i="1"/>
  <c r="AA33" i="1"/>
  <c r="AG33" i="1"/>
  <c r="Q34" i="1"/>
  <c r="W34" i="1"/>
  <c r="AC34" i="1"/>
  <c r="R34" i="1"/>
  <c r="X34" i="1"/>
  <c r="AD34" i="1"/>
  <c r="S34" i="1"/>
  <c r="Y34" i="1"/>
  <c r="AE34" i="1"/>
  <c r="T34" i="1"/>
  <c r="Z34" i="1"/>
  <c r="AF34" i="1"/>
  <c r="U34" i="1"/>
  <c r="AA34" i="1"/>
  <c r="AG34" i="1"/>
  <c r="Q35" i="1"/>
  <c r="W35" i="1"/>
  <c r="AC35" i="1"/>
  <c r="R35" i="1"/>
  <c r="X35" i="1"/>
  <c r="AD35" i="1"/>
  <c r="S35" i="1"/>
  <c r="Y35" i="1"/>
  <c r="AE35" i="1"/>
  <c r="T35" i="1"/>
  <c r="Z35" i="1"/>
  <c r="AF35" i="1"/>
  <c r="U35" i="1"/>
  <c r="AA35" i="1"/>
  <c r="AG35" i="1"/>
  <c r="Q36" i="1"/>
  <c r="W36" i="1"/>
  <c r="AC36" i="1"/>
  <c r="R36" i="1"/>
  <c r="X36" i="1"/>
  <c r="AD36" i="1"/>
  <c r="S36" i="1"/>
  <c r="Y36" i="1"/>
  <c r="AE36" i="1"/>
  <c r="T36" i="1"/>
  <c r="Z36" i="1"/>
  <c r="AF36" i="1"/>
  <c r="U36" i="1"/>
  <c r="AA36" i="1"/>
  <c r="AG36" i="1"/>
  <c r="R8" i="1"/>
  <c r="X8" i="1"/>
  <c r="AD8" i="1"/>
  <c r="S8" i="1"/>
  <c r="T8" i="1"/>
  <c r="U8" i="1"/>
  <c r="Q8" i="1"/>
  <c r="W8" i="1"/>
  <c r="AC8" i="1"/>
  <c r="T40" i="1"/>
  <c r="S40" i="1"/>
  <c r="U40" i="1"/>
  <c r="AL38" i="1"/>
  <c r="AC40" i="1"/>
  <c r="AD40" i="1"/>
  <c r="AK38" i="1"/>
  <c r="Q40" i="1"/>
  <c r="X40" i="1"/>
  <c r="AP38" i="1"/>
  <c r="W40" i="1"/>
  <c r="R40" i="1"/>
  <c r="AD38" i="1"/>
  <c r="AP39" i="1"/>
  <c r="AR8" i="1"/>
  <c r="AI38" i="1"/>
  <c r="AO8" i="1"/>
  <c r="AO38" i="1"/>
  <c r="AS8" i="1"/>
  <c r="AS38" i="1"/>
  <c r="AM38" i="1"/>
  <c r="X38" i="1"/>
  <c r="Y8" i="1"/>
  <c r="Y40" i="1"/>
  <c r="S38" i="1"/>
  <c r="Q38" i="1"/>
  <c r="AA8" i="1"/>
  <c r="AA40" i="1"/>
  <c r="U38" i="1"/>
  <c r="Z8" i="1"/>
  <c r="Z40" i="1"/>
  <c r="T38" i="1"/>
  <c r="R38" i="1"/>
  <c r="AQ38" i="1"/>
  <c r="AR38" i="1"/>
  <c r="AJ38" i="1"/>
  <c r="AC38" i="1"/>
  <c r="W38" i="1"/>
  <c r="AI39" i="1"/>
  <c r="AD39" i="1"/>
  <c r="AJ39" i="1"/>
  <c r="Y38" i="1"/>
  <c r="AK39" i="1"/>
  <c r="AE8" i="1"/>
  <c r="AA38" i="1"/>
  <c r="AM39" i="1"/>
  <c r="AG8" i="1"/>
  <c r="Z38" i="1"/>
  <c r="AL39" i="1"/>
  <c r="AF8" i="1"/>
  <c r="AO39" i="1"/>
  <c r="AC39" i="1"/>
  <c r="AF38" i="1"/>
  <c r="AR39" i="1"/>
  <c r="AF40" i="1"/>
  <c r="AE38" i="1"/>
  <c r="AE39" i="1"/>
  <c r="AE40" i="1"/>
  <c r="AG38" i="1"/>
  <c r="AG39" i="1"/>
  <c r="AG40" i="1"/>
  <c r="AF39" i="1"/>
  <c r="AQ39" i="1"/>
  <c r="AS39" i="1"/>
</calcChain>
</file>

<file path=xl/sharedStrings.xml><?xml version="1.0" encoding="utf-8"?>
<sst xmlns="http://schemas.openxmlformats.org/spreadsheetml/2006/main" count="77" uniqueCount="33">
  <si>
    <t>Date</t>
  </si>
  <si>
    <t>Forecast Lead Time (days ahead)</t>
  </si>
  <si>
    <t>Actual Temperature (0F)</t>
  </si>
  <si>
    <t>Errors</t>
  </si>
  <si>
    <t>Absolute Errors</t>
  </si>
  <si>
    <t>Squared errors</t>
  </si>
  <si>
    <t>One-step-ahead  Absolute Errors</t>
  </si>
  <si>
    <t>One-step-ahead Squared Errors</t>
  </si>
  <si>
    <t>Steps Ahead</t>
  </si>
  <si>
    <t>Measure</t>
  </si>
  <si>
    <t>ME</t>
  </si>
  <si>
    <t>MAE</t>
  </si>
  <si>
    <t>RMSE</t>
  </si>
  <si>
    <t>RAE</t>
  </si>
  <si>
    <t>U</t>
  </si>
  <si>
    <t>Medians</t>
  </si>
  <si>
    <t>MdE</t>
  </si>
  <si>
    <t>MdAE</t>
  </si>
  <si>
    <t>Percentile</t>
  </si>
  <si>
    <t>Index</t>
  </si>
  <si>
    <t>1 Day</t>
  </si>
  <si>
    <t>2 Day</t>
  </si>
  <si>
    <t>3 Day</t>
  </si>
  <si>
    <t>4 Day</t>
  </si>
  <si>
    <t>5 Day</t>
  </si>
  <si>
    <t>…</t>
  </si>
  <si>
    <t>80 Percent Intervals</t>
  </si>
  <si>
    <t>Empirical</t>
  </si>
  <si>
    <t>Lower</t>
  </si>
  <si>
    <t>Upper</t>
  </si>
  <si>
    <t>Normal</t>
  </si>
  <si>
    <t>Mean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</si>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</sst>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16" fontId="0" fillId="0" borderId="0" xfId="0" applyNumberFormat="1"/>
    <xf numFmtId="2" fontId="0" fillId="0" borderId="0" xfId="0" applyNumberFormat="1"/>
    <xf numFmtId="2" fontId="0" fillId="0" borderId="0" xfId="0" applyNumberFormat="1" applyFont="1"/>
    <xf numFmtId="0" fontId="0" fillId="0" borderId="0" xfId="0" applyFont="1"/>
    <xf numFmtId="164" fontId="0" fillId="0" borderId="0" xfId="0" applyNumberFormat="1"/>
    <xf numFmtId="16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2" borderId="0" xfId="0" applyFill="1"/>
    <xf numFmtId="2" fontId="0" fillId="2" borderId="0" xfId="0" applyNumberFormat="1" applyFill="1"/>
    <xf numFmtId="2" fontId="0" fillId="2" borderId="0" xfId="0" applyNumberFormat="1" applyFont="1" applyFill="1"/>
    <xf numFmtId="0" fontId="1" fillId="2" borderId="0" xfId="0" applyFont="1" applyFill="1"/>
    <xf numFmtId="1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55"/>
  <sheetViews>
    <sheetView tabSelected="1" topLeftCell="C22" workbookViewId="0">
      <selection activeCell="P44" sqref="P44:U51"/>
    </sheetView>
  </sheetViews>
  <sheetFormatPr defaultRowHeight="15" x14ac:dyDescent="0.25"/>
  <cols>
    <col min="7" max="7" width="16.7109375" customWidth="1"/>
    <col min="15" max="15" width="17" customWidth="1"/>
  </cols>
  <sheetData>
    <row r="1" spans="1:45" x14ac:dyDescent="0.25">
      <c r="A1" s="1" t="s">
        <v>0</v>
      </c>
      <c r="B1" s="12" t="s">
        <v>1</v>
      </c>
      <c r="C1" s="12"/>
      <c r="D1" s="12"/>
      <c r="E1" s="12"/>
      <c r="F1" s="12"/>
      <c r="G1" s="13" t="s">
        <v>2</v>
      </c>
      <c r="I1" s="1" t="s">
        <v>0</v>
      </c>
      <c r="J1" s="12" t="s">
        <v>1</v>
      </c>
      <c r="K1" s="12"/>
      <c r="L1" s="12"/>
      <c r="M1" s="12"/>
      <c r="N1" s="12"/>
      <c r="O1" s="13" t="s">
        <v>2</v>
      </c>
      <c r="Q1" s="12" t="s">
        <v>3</v>
      </c>
      <c r="R1" s="11"/>
      <c r="S1" s="11"/>
      <c r="T1" s="11"/>
      <c r="U1" s="11"/>
      <c r="W1" s="11" t="s">
        <v>4</v>
      </c>
      <c r="X1" s="11"/>
      <c r="Y1" s="11"/>
      <c r="Z1" s="11"/>
      <c r="AB1" s="11" t="s">
        <v>5</v>
      </c>
      <c r="AC1" s="11"/>
      <c r="AD1" s="11"/>
      <c r="AE1" s="11"/>
      <c r="AF1" s="11"/>
      <c r="AH1" s="11" t="s">
        <v>6</v>
      </c>
      <c r="AI1" s="11"/>
      <c r="AJ1" s="11"/>
      <c r="AK1" s="11"/>
      <c r="AL1" s="11"/>
      <c r="AN1" s="11" t="s">
        <v>7</v>
      </c>
      <c r="AO1" s="11"/>
      <c r="AP1" s="11"/>
      <c r="AQ1" s="11"/>
      <c r="AR1" s="11"/>
    </row>
    <row r="2" spans="1:45" x14ac:dyDescent="0.25">
      <c r="A2" s="1"/>
      <c r="B2" s="1">
        <v>1</v>
      </c>
      <c r="C2" s="1">
        <v>2</v>
      </c>
      <c r="D2" s="1">
        <v>3</v>
      </c>
      <c r="E2" s="1">
        <v>4</v>
      </c>
      <c r="F2" s="1">
        <v>5</v>
      </c>
      <c r="G2" s="13"/>
      <c r="I2" s="1"/>
      <c r="J2" s="1">
        <v>1</v>
      </c>
      <c r="K2" s="1">
        <v>2</v>
      </c>
      <c r="L2" s="1">
        <v>3</v>
      </c>
      <c r="M2" s="1">
        <v>4</v>
      </c>
      <c r="N2" s="1">
        <v>5</v>
      </c>
      <c r="O2" s="13"/>
      <c r="Q2" s="1">
        <v>1</v>
      </c>
      <c r="R2" s="1">
        <v>2</v>
      </c>
      <c r="S2" s="1">
        <v>3</v>
      </c>
      <c r="T2" s="1">
        <v>4</v>
      </c>
      <c r="U2" s="1">
        <v>5</v>
      </c>
      <c r="W2" s="1">
        <v>1</v>
      </c>
      <c r="X2" s="1">
        <v>2</v>
      </c>
      <c r="Y2" s="1">
        <v>3</v>
      </c>
      <c r="Z2" s="1">
        <v>4</v>
      </c>
      <c r="AA2" s="1">
        <v>5</v>
      </c>
      <c r="AC2" s="1">
        <v>1</v>
      </c>
      <c r="AD2" s="1">
        <v>2</v>
      </c>
      <c r="AE2" s="1">
        <v>3</v>
      </c>
      <c r="AF2" s="1">
        <v>4</v>
      </c>
      <c r="AG2" s="1">
        <v>5</v>
      </c>
      <c r="AI2" s="1">
        <v>1</v>
      </c>
      <c r="AJ2" s="1">
        <v>2</v>
      </c>
      <c r="AK2" s="1">
        <v>3</v>
      </c>
      <c r="AL2" s="1">
        <v>4</v>
      </c>
      <c r="AM2" s="1">
        <v>5</v>
      </c>
      <c r="AO2" s="1">
        <v>1</v>
      </c>
      <c r="AP2" s="1">
        <v>2</v>
      </c>
      <c r="AQ2" s="1">
        <v>3</v>
      </c>
      <c r="AR2" s="1">
        <v>4</v>
      </c>
      <c r="AS2" s="1">
        <v>5</v>
      </c>
    </row>
    <row r="3" spans="1:45" x14ac:dyDescent="0.25">
      <c r="A3" s="2">
        <v>42523</v>
      </c>
      <c r="B3">
        <v>82</v>
      </c>
      <c r="C3">
        <v>82</v>
      </c>
      <c r="D3">
        <v>84</v>
      </c>
      <c r="E3">
        <v>81</v>
      </c>
      <c r="F3">
        <v>79</v>
      </c>
      <c r="G3">
        <v>82</v>
      </c>
      <c r="I3" s="2"/>
      <c r="L3" s="1"/>
      <c r="M3" s="1"/>
      <c r="N3" s="1"/>
    </row>
    <row r="4" spans="1:45" x14ac:dyDescent="0.25">
      <c r="A4" s="2">
        <v>42524</v>
      </c>
      <c r="B4">
        <v>82</v>
      </c>
      <c r="C4">
        <v>81</v>
      </c>
      <c r="D4">
        <v>83</v>
      </c>
      <c r="E4">
        <v>80</v>
      </c>
      <c r="F4">
        <v>80</v>
      </c>
      <c r="G4">
        <v>81</v>
      </c>
      <c r="I4" s="2">
        <v>42523</v>
      </c>
      <c r="J4">
        <v>82</v>
      </c>
      <c r="L4" s="1"/>
      <c r="M4" s="1"/>
      <c r="N4" s="1"/>
      <c r="O4">
        <v>82</v>
      </c>
    </row>
    <row r="5" spans="1:45" x14ac:dyDescent="0.25">
      <c r="A5" s="2">
        <v>42525</v>
      </c>
      <c r="B5">
        <v>83</v>
      </c>
      <c r="C5">
        <v>85</v>
      </c>
      <c r="D5">
        <v>83</v>
      </c>
      <c r="E5">
        <v>82</v>
      </c>
      <c r="F5">
        <v>76</v>
      </c>
      <c r="G5">
        <v>82</v>
      </c>
      <c r="I5" s="2">
        <v>42524</v>
      </c>
      <c r="J5">
        <v>82</v>
      </c>
      <c r="K5">
        <v>82</v>
      </c>
      <c r="M5" s="1"/>
      <c r="N5" s="1"/>
      <c r="O5">
        <v>81</v>
      </c>
    </row>
    <row r="6" spans="1:45" x14ac:dyDescent="0.25">
      <c r="A6" s="2">
        <v>42526</v>
      </c>
      <c r="B6">
        <v>86</v>
      </c>
      <c r="C6">
        <v>86</v>
      </c>
      <c r="D6">
        <v>83</v>
      </c>
      <c r="E6">
        <v>74</v>
      </c>
      <c r="F6">
        <v>76</v>
      </c>
      <c r="G6">
        <v>85</v>
      </c>
      <c r="I6" s="2">
        <v>42525</v>
      </c>
      <c r="J6">
        <v>83</v>
      </c>
      <c r="K6">
        <v>81</v>
      </c>
      <c r="L6">
        <v>84</v>
      </c>
      <c r="N6" s="1"/>
      <c r="O6">
        <v>82</v>
      </c>
    </row>
    <row r="7" spans="1:45" x14ac:dyDescent="0.25">
      <c r="A7" s="2">
        <v>42527</v>
      </c>
      <c r="B7">
        <v>85</v>
      </c>
      <c r="C7">
        <v>84</v>
      </c>
      <c r="D7">
        <v>74</v>
      </c>
      <c r="E7">
        <v>75</v>
      </c>
      <c r="F7">
        <v>79</v>
      </c>
      <c r="G7">
        <v>87</v>
      </c>
      <c r="I7" s="2">
        <v>42526</v>
      </c>
      <c r="J7">
        <v>86</v>
      </c>
      <c r="K7">
        <v>85</v>
      </c>
      <c r="L7">
        <v>83</v>
      </c>
      <c r="M7">
        <v>81</v>
      </c>
      <c r="O7">
        <v>85</v>
      </c>
    </row>
    <row r="8" spans="1:45" x14ac:dyDescent="0.25">
      <c r="A8" s="2">
        <v>42528</v>
      </c>
      <c r="B8">
        <v>85</v>
      </c>
      <c r="C8">
        <v>74</v>
      </c>
      <c r="D8">
        <v>76</v>
      </c>
      <c r="E8">
        <v>75</v>
      </c>
      <c r="F8">
        <v>81</v>
      </c>
      <c r="G8">
        <v>87</v>
      </c>
      <c r="I8" s="2">
        <v>42527</v>
      </c>
      <c r="J8">
        <v>85</v>
      </c>
      <c r="K8">
        <v>86</v>
      </c>
      <c r="L8">
        <v>83</v>
      </c>
      <c r="M8">
        <v>80</v>
      </c>
      <c r="N8">
        <v>79</v>
      </c>
      <c r="O8">
        <v>87</v>
      </c>
      <c r="Q8">
        <f>J8-$O8</f>
        <v>-2</v>
      </c>
      <c r="R8">
        <f t="shared" ref="R8:U8" si="0">K8-$O8</f>
        <v>-1</v>
      </c>
      <c r="S8">
        <f t="shared" si="0"/>
        <v>-4</v>
      </c>
      <c r="T8">
        <f t="shared" si="0"/>
        <v>-7</v>
      </c>
      <c r="U8">
        <f t="shared" si="0"/>
        <v>-8</v>
      </c>
      <c r="W8">
        <f>ABS(Q8)</f>
        <v>2</v>
      </c>
      <c r="X8">
        <f t="shared" ref="X8:AA8" si="1">ABS(R8)</f>
        <v>1</v>
      </c>
      <c r="Y8">
        <f t="shared" si="1"/>
        <v>4</v>
      </c>
      <c r="Z8">
        <f t="shared" si="1"/>
        <v>7</v>
      </c>
      <c r="AA8">
        <f t="shared" si="1"/>
        <v>8</v>
      </c>
      <c r="AC8">
        <f>W8^2</f>
        <v>4</v>
      </c>
      <c r="AD8">
        <f t="shared" ref="AD8:AG8" si="2">X8^2</f>
        <v>1</v>
      </c>
      <c r="AE8">
        <f t="shared" si="2"/>
        <v>16</v>
      </c>
      <c r="AF8">
        <f t="shared" si="2"/>
        <v>49</v>
      </c>
      <c r="AG8">
        <f t="shared" si="2"/>
        <v>64</v>
      </c>
      <c r="AI8">
        <f>ABS(O8-O7)</f>
        <v>2</v>
      </c>
      <c r="AJ8">
        <f>ABS(O8-O6)</f>
        <v>5</v>
      </c>
      <c r="AK8">
        <f>ABS(O8-O5)</f>
        <v>6</v>
      </c>
      <c r="AL8">
        <f>ABS(O8-O4)</f>
        <v>5</v>
      </c>
      <c r="AM8">
        <f>ABS(O8-O3)</f>
        <v>87</v>
      </c>
      <c r="AO8">
        <f>AI8^2</f>
        <v>4</v>
      </c>
      <c r="AP8">
        <f t="shared" ref="AP8:AS8" si="3">AJ8^2</f>
        <v>25</v>
      </c>
      <c r="AQ8">
        <f t="shared" si="3"/>
        <v>36</v>
      </c>
      <c r="AR8">
        <f t="shared" si="3"/>
        <v>25</v>
      </c>
      <c r="AS8">
        <f t="shared" si="3"/>
        <v>7569</v>
      </c>
    </row>
    <row r="9" spans="1:45" x14ac:dyDescent="0.25">
      <c r="A9" s="2">
        <v>42529</v>
      </c>
      <c r="B9">
        <v>74</v>
      </c>
      <c r="C9">
        <v>78</v>
      </c>
      <c r="D9">
        <v>78</v>
      </c>
      <c r="E9">
        <v>85</v>
      </c>
      <c r="F9">
        <v>83</v>
      </c>
      <c r="G9">
        <v>74</v>
      </c>
      <c r="I9" s="2">
        <v>42528</v>
      </c>
      <c r="J9">
        <v>85</v>
      </c>
      <c r="K9">
        <v>84</v>
      </c>
      <c r="L9">
        <v>83</v>
      </c>
      <c r="M9">
        <v>82</v>
      </c>
      <c r="N9">
        <v>80</v>
      </c>
      <c r="O9">
        <v>87</v>
      </c>
      <c r="Q9">
        <f t="shared" ref="Q9:Q36" si="4">J9-$O9</f>
        <v>-2</v>
      </c>
      <c r="R9">
        <f t="shared" ref="R9:R37" si="5">K9-$O9</f>
        <v>-3</v>
      </c>
      <c r="S9">
        <f t="shared" ref="S9:S37" si="6">L9-$O9</f>
        <v>-4</v>
      </c>
      <c r="T9">
        <f t="shared" ref="T9:T37" si="7">M9-$O9</f>
        <v>-5</v>
      </c>
      <c r="U9">
        <f t="shared" ref="U9:U37" si="8">N9-$O9</f>
        <v>-7</v>
      </c>
      <c r="W9">
        <f t="shared" ref="W9:W37" si="9">ABS(Q9)</f>
        <v>2</v>
      </c>
      <c r="X9">
        <f t="shared" ref="X9:X37" si="10">ABS(R9)</f>
        <v>3</v>
      </c>
      <c r="Y9">
        <f t="shared" ref="Y9:Y37" si="11">ABS(S9)</f>
        <v>4</v>
      </c>
      <c r="Z9">
        <f t="shared" ref="Z9:Z37" si="12">ABS(T9)</f>
        <v>5</v>
      </c>
      <c r="AA9">
        <f t="shared" ref="AA9:AA37" si="13">ABS(U9)</f>
        <v>7</v>
      </c>
      <c r="AC9">
        <f t="shared" ref="AC9:AC37" si="14">W9^2</f>
        <v>4</v>
      </c>
      <c r="AD9">
        <f t="shared" ref="AD9:AD37" si="15">X9^2</f>
        <v>9</v>
      </c>
      <c r="AE9">
        <f t="shared" ref="AE9:AE37" si="16">Y9^2</f>
        <v>16</v>
      </c>
      <c r="AF9">
        <f t="shared" ref="AF9:AF37" si="17">Z9^2</f>
        <v>25</v>
      </c>
      <c r="AG9">
        <f t="shared" ref="AG9:AG37" si="18">AA9^2</f>
        <v>49</v>
      </c>
      <c r="AI9">
        <f t="shared" ref="AI9:AI37" si="19">ABS(O9-O8)</f>
        <v>0</v>
      </c>
      <c r="AJ9">
        <f t="shared" ref="AJ9:AJ37" si="20">ABS(O9-O7)</f>
        <v>2</v>
      </c>
      <c r="AK9">
        <f t="shared" ref="AK9:AK37" si="21">ABS(O9-O6)</f>
        <v>5</v>
      </c>
      <c r="AL9">
        <f t="shared" ref="AL9:AL37" si="22">ABS(O9-O5)</f>
        <v>6</v>
      </c>
      <c r="AM9">
        <f t="shared" ref="AM9:AM37" si="23">ABS(O9-O4)</f>
        <v>5</v>
      </c>
      <c r="AO9">
        <f t="shared" ref="AO9:AO37" si="24">AI9^2</f>
        <v>0</v>
      </c>
      <c r="AP9">
        <f t="shared" ref="AP9:AP37" si="25">AJ9^2</f>
        <v>4</v>
      </c>
      <c r="AQ9">
        <f t="shared" ref="AQ9:AQ37" si="26">AK9^2</f>
        <v>25</v>
      </c>
      <c r="AR9">
        <f t="shared" ref="AR9:AR37" si="27">AL9^2</f>
        <v>36</v>
      </c>
      <c r="AS9">
        <f t="shared" ref="AS9:AS37" si="28">AM9^2</f>
        <v>25</v>
      </c>
    </row>
    <row r="10" spans="1:45" x14ac:dyDescent="0.25">
      <c r="A10" s="2">
        <v>42530</v>
      </c>
      <c r="B10">
        <v>80</v>
      </c>
      <c r="C10">
        <v>79</v>
      </c>
      <c r="D10">
        <v>86</v>
      </c>
      <c r="E10">
        <v>89</v>
      </c>
      <c r="F10">
        <v>81</v>
      </c>
      <c r="G10">
        <v>82</v>
      </c>
      <c r="I10" s="2">
        <v>42529</v>
      </c>
      <c r="J10">
        <v>74</v>
      </c>
      <c r="K10">
        <v>74</v>
      </c>
      <c r="L10">
        <v>74</v>
      </c>
      <c r="M10">
        <v>74</v>
      </c>
      <c r="N10">
        <v>76</v>
      </c>
      <c r="O10">
        <v>74</v>
      </c>
      <c r="Q10">
        <f t="shared" si="4"/>
        <v>0</v>
      </c>
      <c r="R10">
        <f t="shared" si="5"/>
        <v>0</v>
      </c>
      <c r="S10">
        <f t="shared" si="6"/>
        <v>0</v>
      </c>
      <c r="T10">
        <f t="shared" si="7"/>
        <v>0</v>
      </c>
      <c r="U10">
        <f t="shared" si="8"/>
        <v>2</v>
      </c>
      <c r="W10">
        <f t="shared" si="9"/>
        <v>0</v>
      </c>
      <c r="X10">
        <f t="shared" si="10"/>
        <v>0</v>
      </c>
      <c r="Y10">
        <f t="shared" si="11"/>
        <v>0</v>
      </c>
      <c r="Z10">
        <f t="shared" si="12"/>
        <v>0</v>
      </c>
      <c r="AA10">
        <f t="shared" si="13"/>
        <v>2</v>
      </c>
      <c r="AC10">
        <f t="shared" si="14"/>
        <v>0</v>
      </c>
      <c r="AD10">
        <f t="shared" si="15"/>
        <v>0</v>
      </c>
      <c r="AE10">
        <f t="shared" si="16"/>
        <v>0</v>
      </c>
      <c r="AF10">
        <f t="shared" si="17"/>
        <v>0</v>
      </c>
      <c r="AG10">
        <f t="shared" si="18"/>
        <v>4</v>
      </c>
      <c r="AI10">
        <f t="shared" si="19"/>
        <v>13</v>
      </c>
      <c r="AJ10">
        <f t="shared" si="20"/>
        <v>13</v>
      </c>
      <c r="AK10">
        <f t="shared" si="21"/>
        <v>11</v>
      </c>
      <c r="AL10">
        <f t="shared" si="22"/>
        <v>8</v>
      </c>
      <c r="AM10">
        <f t="shared" si="23"/>
        <v>7</v>
      </c>
      <c r="AO10">
        <f t="shared" si="24"/>
        <v>169</v>
      </c>
      <c r="AP10">
        <f t="shared" si="25"/>
        <v>169</v>
      </c>
      <c r="AQ10">
        <f t="shared" si="26"/>
        <v>121</v>
      </c>
      <c r="AR10">
        <f t="shared" si="27"/>
        <v>64</v>
      </c>
      <c r="AS10">
        <f t="shared" si="28"/>
        <v>49</v>
      </c>
    </row>
    <row r="11" spans="1:45" x14ac:dyDescent="0.25">
      <c r="A11" s="2">
        <v>42531</v>
      </c>
      <c r="B11">
        <v>81</v>
      </c>
      <c r="C11">
        <v>91</v>
      </c>
      <c r="D11">
        <v>93</v>
      </c>
      <c r="E11">
        <v>83</v>
      </c>
      <c r="F11">
        <v>83</v>
      </c>
      <c r="G11">
        <v>82</v>
      </c>
      <c r="I11" s="2">
        <v>42530</v>
      </c>
      <c r="J11">
        <v>80</v>
      </c>
      <c r="K11">
        <v>78</v>
      </c>
      <c r="L11">
        <v>76</v>
      </c>
      <c r="M11">
        <v>75</v>
      </c>
      <c r="N11">
        <v>76</v>
      </c>
      <c r="O11">
        <v>82</v>
      </c>
      <c r="Q11">
        <f t="shared" si="4"/>
        <v>-2</v>
      </c>
      <c r="R11">
        <f t="shared" si="5"/>
        <v>-4</v>
      </c>
      <c r="S11">
        <f t="shared" si="6"/>
        <v>-6</v>
      </c>
      <c r="T11">
        <f t="shared" si="7"/>
        <v>-7</v>
      </c>
      <c r="U11">
        <f t="shared" si="8"/>
        <v>-6</v>
      </c>
      <c r="W11">
        <f t="shared" si="9"/>
        <v>2</v>
      </c>
      <c r="X11">
        <f t="shared" si="10"/>
        <v>4</v>
      </c>
      <c r="Y11">
        <f t="shared" si="11"/>
        <v>6</v>
      </c>
      <c r="Z11">
        <f t="shared" si="12"/>
        <v>7</v>
      </c>
      <c r="AA11">
        <f t="shared" si="13"/>
        <v>6</v>
      </c>
      <c r="AC11">
        <f t="shared" si="14"/>
        <v>4</v>
      </c>
      <c r="AD11">
        <f t="shared" si="15"/>
        <v>16</v>
      </c>
      <c r="AE11">
        <f t="shared" si="16"/>
        <v>36</v>
      </c>
      <c r="AF11">
        <f t="shared" si="17"/>
        <v>49</v>
      </c>
      <c r="AG11">
        <f t="shared" si="18"/>
        <v>36</v>
      </c>
      <c r="AI11">
        <f t="shared" si="19"/>
        <v>8</v>
      </c>
      <c r="AJ11">
        <f t="shared" si="20"/>
        <v>5</v>
      </c>
      <c r="AK11">
        <f t="shared" si="21"/>
        <v>5</v>
      </c>
      <c r="AL11">
        <f t="shared" si="22"/>
        <v>3</v>
      </c>
      <c r="AM11">
        <f t="shared" si="23"/>
        <v>0</v>
      </c>
      <c r="AO11">
        <f t="shared" si="24"/>
        <v>64</v>
      </c>
      <c r="AP11">
        <f t="shared" si="25"/>
        <v>25</v>
      </c>
      <c r="AQ11">
        <f t="shared" si="26"/>
        <v>25</v>
      </c>
      <c r="AR11">
        <f t="shared" si="27"/>
        <v>9</v>
      </c>
      <c r="AS11">
        <f t="shared" si="28"/>
        <v>0</v>
      </c>
    </row>
    <row r="12" spans="1:45" x14ac:dyDescent="0.25">
      <c r="A12" s="2">
        <v>42532</v>
      </c>
      <c r="B12">
        <v>94</v>
      </c>
      <c r="C12">
        <v>91</v>
      </c>
      <c r="D12">
        <v>85</v>
      </c>
      <c r="E12">
        <v>85</v>
      </c>
      <c r="F12">
        <v>83</v>
      </c>
      <c r="G12">
        <v>94</v>
      </c>
      <c r="I12" s="2">
        <v>42531</v>
      </c>
      <c r="J12">
        <v>81</v>
      </c>
      <c r="K12">
        <v>79</v>
      </c>
      <c r="L12">
        <v>78</v>
      </c>
      <c r="M12">
        <v>75</v>
      </c>
      <c r="N12">
        <v>79</v>
      </c>
      <c r="O12">
        <v>82</v>
      </c>
      <c r="Q12">
        <f t="shared" si="4"/>
        <v>-1</v>
      </c>
      <c r="R12">
        <f t="shared" si="5"/>
        <v>-3</v>
      </c>
      <c r="S12">
        <f t="shared" si="6"/>
        <v>-4</v>
      </c>
      <c r="T12">
        <f t="shared" si="7"/>
        <v>-7</v>
      </c>
      <c r="U12">
        <f t="shared" si="8"/>
        <v>-3</v>
      </c>
      <c r="W12">
        <f t="shared" si="9"/>
        <v>1</v>
      </c>
      <c r="X12">
        <f t="shared" si="10"/>
        <v>3</v>
      </c>
      <c r="Y12">
        <f t="shared" si="11"/>
        <v>4</v>
      </c>
      <c r="Z12">
        <f t="shared" si="12"/>
        <v>7</v>
      </c>
      <c r="AA12">
        <f t="shared" si="13"/>
        <v>3</v>
      </c>
      <c r="AC12">
        <f t="shared" si="14"/>
        <v>1</v>
      </c>
      <c r="AD12">
        <f t="shared" si="15"/>
        <v>9</v>
      </c>
      <c r="AE12">
        <f t="shared" si="16"/>
        <v>16</v>
      </c>
      <c r="AF12">
        <f t="shared" si="17"/>
        <v>49</v>
      </c>
      <c r="AG12">
        <f t="shared" si="18"/>
        <v>9</v>
      </c>
      <c r="AI12">
        <f t="shared" si="19"/>
        <v>0</v>
      </c>
      <c r="AJ12">
        <f t="shared" si="20"/>
        <v>8</v>
      </c>
      <c r="AK12">
        <f t="shared" si="21"/>
        <v>5</v>
      </c>
      <c r="AL12">
        <f t="shared" si="22"/>
        <v>5</v>
      </c>
      <c r="AM12">
        <f t="shared" si="23"/>
        <v>3</v>
      </c>
      <c r="AO12">
        <f t="shared" si="24"/>
        <v>0</v>
      </c>
      <c r="AP12">
        <f t="shared" si="25"/>
        <v>64</v>
      </c>
      <c r="AQ12">
        <f t="shared" si="26"/>
        <v>25</v>
      </c>
      <c r="AR12">
        <f t="shared" si="27"/>
        <v>25</v>
      </c>
      <c r="AS12">
        <f t="shared" si="28"/>
        <v>9</v>
      </c>
    </row>
    <row r="13" spans="1:45" x14ac:dyDescent="0.25">
      <c r="A13" s="2">
        <v>42533</v>
      </c>
      <c r="B13">
        <v>91</v>
      </c>
      <c r="C13">
        <v>81</v>
      </c>
      <c r="D13">
        <v>81</v>
      </c>
      <c r="E13">
        <v>83</v>
      </c>
      <c r="F13">
        <v>80</v>
      </c>
      <c r="G13">
        <v>93</v>
      </c>
      <c r="I13" s="2">
        <v>42532</v>
      </c>
      <c r="J13">
        <v>94</v>
      </c>
      <c r="K13">
        <v>91</v>
      </c>
      <c r="L13">
        <v>86</v>
      </c>
      <c r="M13">
        <v>85</v>
      </c>
      <c r="N13">
        <v>81</v>
      </c>
      <c r="O13">
        <v>94</v>
      </c>
      <c r="Q13">
        <f t="shared" si="4"/>
        <v>0</v>
      </c>
      <c r="R13">
        <f t="shared" si="5"/>
        <v>-3</v>
      </c>
      <c r="S13">
        <f t="shared" si="6"/>
        <v>-8</v>
      </c>
      <c r="T13">
        <f t="shared" si="7"/>
        <v>-9</v>
      </c>
      <c r="U13">
        <f t="shared" si="8"/>
        <v>-13</v>
      </c>
      <c r="W13">
        <f t="shared" si="9"/>
        <v>0</v>
      </c>
      <c r="X13">
        <f t="shared" si="10"/>
        <v>3</v>
      </c>
      <c r="Y13">
        <f t="shared" si="11"/>
        <v>8</v>
      </c>
      <c r="Z13">
        <f t="shared" si="12"/>
        <v>9</v>
      </c>
      <c r="AA13">
        <f t="shared" si="13"/>
        <v>13</v>
      </c>
      <c r="AC13">
        <f t="shared" si="14"/>
        <v>0</v>
      </c>
      <c r="AD13">
        <f t="shared" si="15"/>
        <v>9</v>
      </c>
      <c r="AE13">
        <f t="shared" si="16"/>
        <v>64</v>
      </c>
      <c r="AF13">
        <f t="shared" si="17"/>
        <v>81</v>
      </c>
      <c r="AG13">
        <f t="shared" si="18"/>
        <v>169</v>
      </c>
      <c r="AI13">
        <f t="shared" si="19"/>
        <v>12</v>
      </c>
      <c r="AJ13">
        <f t="shared" si="20"/>
        <v>12</v>
      </c>
      <c r="AK13">
        <f t="shared" si="21"/>
        <v>20</v>
      </c>
      <c r="AL13">
        <f t="shared" si="22"/>
        <v>7</v>
      </c>
      <c r="AM13">
        <f t="shared" si="23"/>
        <v>7</v>
      </c>
      <c r="AO13">
        <f t="shared" si="24"/>
        <v>144</v>
      </c>
      <c r="AP13">
        <f t="shared" si="25"/>
        <v>144</v>
      </c>
      <c r="AQ13">
        <f t="shared" si="26"/>
        <v>400</v>
      </c>
      <c r="AR13">
        <f t="shared" si="27"/>
        <v>49</v>
      </c>
      <c r="AS13">
        <f t="shared" si="28"/>
        <v>49</v>
      </c>
    </row>
    <row r="14" spans="1:45" x14ac:dyDescent="0.25">
      <c r="A14" s="2">
        <v>42534</v>
      </c>
      <c r="B14">
        <v>82</v>
      </c>
      <c r="C14">
        <v>82</v>
      </c>
      <c r="D14">
        <v>84</v>
      </c>
      <c r="E14">
        <v>83</v>
      </c>
      <c r="F14">
        <v>76</v>
      </c>
      <c r="G14">
        <v>81</v>
      </c>
      <c r="I14" s="2">
        <v>42533</v>
      </c>
      <c r="J14">
        <v>91</v>
      </c>
      <c r="K14">
        <v>91</v>
      </c>
      <c r="L14">
        <v>93</v>
      </c>
      <c r="M14">
        <v>89</v>
      </c>
      <c r="N14">
        <v>83</v>
      </c>
      <c r="O14">
        <v>93</v>
      </c>
      <c r="Q14">
        <f t="shared" si="4"/>
        <v>-2</v>
      </c>
      <c r="R14">
        <f t="shared" si="5"/>
        <v>-2</v>
      </c>
      <c r="S14">
        <f t="shared" si="6"/>
        <v>0</v>
      </c>
      <c r="T14">
        <f t="shared" si="7"/>
        <v>-4</v>
      </c>
      <c r="U14">
        <f t="shared" si="8"/>
        <v>-10</v>
      </c>
      <c r="W14">
        <f t="shared" si="9"/>
        <v>2</v>
      </c>
      <c r="X14">
        <f t="shared" si="10"/>
        <v>2</v>
      </c>
      <c r="Y14">
        <f t="shared" si="11"/>
        <v>0</v>
      </c>
      <c r="Z14">
        <f t="shared" si="12"/>
        <v>4</v>
      </c>
      <c r="AA14">
        <f t="shared" si="13"/>
        <v>10</v>
      </c>
      <c r="AC14">
        <f t="shared" si="14"/>
        <v>4</v>
      </c>
      <c r="AD14">
        <f t="shared" si="15"/>
        <v>4</v>
      </c>
      <c r="AE14">
        <f t="shared" si="16"/>
        <v>0</v>
      </c>
      <c r="AF14">
        <f t="shared" si="17"/>
        <v>16</v>
      </c>
      <c r="AG14">
        <f t="shared" si="18"/>
        <v>100</v>
      </c>
      <c r="AI14">
        <f t="shared" si="19"/>
        <v>1</v>
      </c>
      <c r="AJ14">
        <f t="shared" si="20"/>
        <v>11</v>
      </c>
      <c r="AK14">
        <f t="shared" si="21"/>
        <v>11</v>
      </c>
      <c r="AL14">
        <f t="shared" si="22"/>
        <v>19</v>
      </c>
      <c r="AM14">
        <f t="shared" si="23"/>
        <v>6</v>
      </c>
      <c r="AO14">
        <f t="shared" si="24"/>
        <v>1</v>
      </c>
      <c r="AP14">
        <f t="shared" si="25"/>
        <v>121</v>
      </c>
      <c r="AQ14">
        <f t="shared" si="26"/>
        <v>121</v>
      </c>
      <c r="AR14">
        <f t="shared" si="27"/>
        <v>361</v>
      </c>
      <c r="AS14">
        <f t="shared" si="28"/>
        <v>36</v>
      </c>
    </row>
    <row r="15" spans="1:45" x14ac:dyDescent="0.25">
      <c r="A15" s="2">
        <v>42535</v>
      </c>
      <c r="B15">
        <v>83</v>
      </c>
      <c r="C15">
        <v>82</v>
      </c>
      <c r="D15">
        <v>82</v>
      </c>
      <c r="E15">
        <v>75</v>
      </c>
      <c r="F15">
        <v>80</v>
      </c>
      <c r="G15">
        <v>81</v>
      </c>
      <c r="I15" s="2">
        <v>42534</v>
      </c>
      <c r="J15">
        <v>82</v>
      </c>
      <c r="K15">
        <v>81</v>
      </c>
      <c r="L15">
        <v>85</v>
      </c>
      <c r="M15">
        <v>83</v>
      </c>
      <c r="N15">
        <v>81</v>
      </c>
      <c r="O15">
        <v>81</v>
      </c>
      <c r="Q15">
        <f t="shared" si="4"/>
        <v>1</v>
      </c>
      <c r="R15">
        <f t="shared" si="5"/>
        <v>0</v>
      </c>
      <c r="S15">
        <f t="shared" si="6"/>
        <v>4</v>
      </c>
      <c r="T15">
        <f t="shared" si="7"/>
        <v>2</v>
      </c>
      <c r="U15">
        <f t="shared" si="8"/>
        <v>0</v>
      </c>
      <c r="W15">
        <f t="shared" si="9"/>
        <v>1</v>
      </c>
      <c r="X15">
        <f t="shared" si="10"/>
        <v>0</v>
      </c>
      <c r="Y15">
        <f t="shared" si="11"/>
        <v>4</v>
      </c>
      <c r="Z15">
        <f t="shared" si="12"/>
        <v>2</v>
      </c>
      <c r="AA15">
        <f t="shared" si="13"/>
        <v>0</v>
      </c>
      <c r="AC15">
        <f t="shared" si="14"/>
        <v>1</v>
      </c>
      <c r="AD15">
        <f t="shared" si="15"/>
        <v>0</v>
      </c>
      <c r="AE15">
        <f t="shared" si="16"/>
        <v>16</v>
      </c>
      <c r="AF15">
        <f t="shared" si="17"/>
        <v>4</v>
      </c>
      <c r="AG15">
        <f t="shared" si="18"/>
        <v>0</v>
      </c>
      <c r="AI15">
        <f t="shared" si="19"/>
        <v>12</v>
      </c>
      <c r="AJ15">
        <f t="shared" si="20"/>
        <v>13</v>
      </c>
      <c r="AK15">
        <f t="shared" si="21"/>
        <v>1</v>
      </c>
      <c r="AL15">
        <f t="shared" si="22"/>
        <v>1</v>
      </c>
      <c r="AM15">
        <f t="shared" si="23"/>
        <v>7</v>
      </c>
      <c r="AO15">
        <f t="shared" si="24"/>
        <v>144</v>
      </c>
      <c r="AP15">
        <f t="shared" si="25"/>
        <v>169</v>
      </c>
      <c r="AQ15">
        <f t="shared" si="26"/>
        <v>1</v>
      </c>
      <c r="AR15">
        <f t="shared" si="27"/>
        <v>1</v>
      </c>
      <c r="AS15">
        <f t="shared" si="28"/>
        <v>49</v>
      </c>
    </row>
    <row r="16" spans="1:45" x14ac:dyDescent="0.25">
      <c r="A16" s="2">
        <v>42536</v>
      </c>
      <c r="B16">
        <v>82</v>
      </c>
      <c r="C16">
        <v>79</v>
      </c>
      <c r="D16">
        <v>71</v>
      </c>
      <c r="E16">
        <v>81</v>
      </c>
      <c r="F16">
        <v>83</v>
      </c>
      <c r="G16">
        <v>91</v>
      </c>
      <c r="I16" s="2">
        <v>42535</v>
      </c>
      <c r="J16">
        <v>83</v>
      </c>
      <c r="K16">
        <v>82</v>
      </c>
      <c r="L16">
        <v>81</v>
      </c>
      <c r="M16">
        <v>85</v>
      </c>
      <c r="N16">
        <v>83</v>
      </c>
      <c r="O16">
        <v>81</v>
      </c>
      <c r="Q16">
        <f t="shared" si="4"/>
        <v>2</v>
      </c>
      <c r="R16">
        <f t="shared" si="5"/>
        <v>1</v>
      </c>
      <c r="S16">
        <f t="shared" si="6"/>
        <v>0</v>
      </c>
      <c r="T16">
        <f t="shared" si="7"/>
        <v>4</v>
      </c>
      <c r="U16">
        <f t="shared" si="8"/>
        <v>2</v>
      </c>
      <c r="W16">
        <f t="shared" si="9"/>
        <v>2</v>
      </c>
      <c r="X16">
        <f t="shared" si="10"/>
        <v>1</v>
      </c>
      <c r="Y16">
        <f t="shared" si="11"/>
        <v>0</v>
      </c>
      <c r="Z16">
        <f t="shared" si="12"/>
        <v>4</v>
      </c>
      <c r="AA16">
        <f t="shared" si="13"/>
        <v>2</v>
      </c>
      <c r="AC16">
        <f t="shared" si="14"/>
        <v>4</v>
      </c>
      <c r="AD16">
        <f t="shared" si="15"/>
        <v>1</v>
      </c>
      <c r="AE16">
        <f t="shared" si="16"/>
        <v>0</v>
      </c>
      <c r="AF16">
        <f t="shared" si="17"/>
        <v>16</v>
      </c>
      <c r="AG16">
        <f t="shared" si="18"/>
        <v>4</v>
      </c>
      <c r="AI16">
        <f t="shared" si="19"/>
        <v>0</v>
      </c>
      <c r="AJ16">
        <f t="shared" si="20"/>
        <v>12</v>
      </c>
      <c r="AK16">
        <f t="shared" si="21"/>
        <v>13</v>
      </c>
      <c r="AL16">
        <f t="shared" si="22"/>
        <v>1</v>
      </c>
      <c r="AM16">
        <f t="shared" si="23"/>
        <v>1</v>
      </c>
      <c r="AO16">
        <f t="shared" si="24"/>
        <v>0</v>
      </c>
      <c r="AP16">
        <f t="shared" si="25"/>
        <v>144</v>
      </c>
      <c r="AQ16">
        <f t="shared" si="26"/>
        <v>169</v>
      </c>
      <c r="AR16">
        <f t="shared" si="27"/>
        <v>1</v>
      </c>
      <c r="AS16">
        <f t="shared" si="28"/>
        <v>1</v>
      </c>
    </row>
    <row r="17" spans="1:45" x14ac:dyDescent="0.25">
      <c r="A17" s="2">
        <v>42537</v>
      </c>
      <c r="B17">
        <v>84</v>
      </c>
      <c r="C17">
        <v>75</v>
      </c>
      <c r="D17">
        <v>81</v>
      </c>
      <c r="E17">
        <v>83</v>
      </c>
      <c r="F17">
        <v>89</v>
      </c>
      <c r="G17">
        <v>89</v>
      </c>
      <c r="I17" s="2">
        <v>42536</v>
      </c>
      <c r="J17">
        <v>82</v>
      </c>
      <c r="K17">
        <v>82</v>
      </c>
      <c r="L17">
        <v>84</v>
      </c>
      <c r="M17">
        <v>83</v>
      </c>
      <c r="N17">
        <v>83</v>
      </c>
      <c r="O17">
        <v>91</v>
      </c>
      <c r="Q17">
        <f t="shared" si="4"/>
        <v>-9</v>
      </c>
      <c r="R17">
        <f t="shared" si="5"/>
        <v>-9</v>
      </c>
      <c r="S17">
        <f t="shared" si="6"/>
        <v>-7</v>
      </c>
      <c r="T17">
        <f t="shared" si="7"/>
        <v>-8</v>
      </c>
      <c r="U17">
        <f t="shared" si="8"/>
        <v>-8</v>
      </c>
      <c r="W17">
        <f t="shared" si="9"/>
        <v>9</v>
      </c>
      <c r="X17">
        <f t="shared" si="10"/>
        <v>9</v>
      </c>
      <c r="Y17">
        <f t="shared" si="11"/>
        <v>7</v>
      </c>
      <c r="Z17">
        <f t="shared" si="12"/>
        <v>8</v>
      </c>
      <c r="AA17">
        <f t="shared" si="13"/>
        <v>8</v>
      </c>
      <c r="AC17">
        <f t="shared" si="14"/>
        <v>81</v>
      </c>
      <c r="AD17">
        <f t="shared" si="15"/>
        <v>81</v>
      </c>
      <c r="AE17">
        <f t="shared" si="16"/>
        <v>49</v>
      </c>
      <c r="AF17">
        <f t="shared" si="17"/>
        <v>64</v>
      </c>
      <c r="AG17">
        <f t="shared" si="18"/>
        <v>64</v>
      </c>
      <c r="AI17">
        <f t="shared" si="19"/>
        <v>10</v>
      </c>
      <c r="AJ17">
        <f t="shared" si="20"/>
        <v>10</v>
      </c>
      <c r="AK17">
        <f t="shared" si="21"/>
        <v>2</v>
      </c>
      <c r="AL17">
        <f t="shared" si="22"/>
        <v>3</v>
      </c>
      <c r="AM17">
        <f t="shared" si="23"/>
        <v>9</v>
      </c>
      <c r="AO17">
        <f t="shared" si="24"/>
        <v>100</v>
      </c>
      <c r="AP17">
        <f t="shared" si="25"/>
        <v>100</v>
      </c>
      <c r="AQ17">
        <f t="shared" si="26"/>
        <v>4</v>
      </c>
      <c r="AR17">
        <f t="shared" si="27"/>
        <v>9</v>
      </c>
      <c r="AS17">
        <f t="shared" si="28"/>
        <v>81</v>
      </c>
    </row>
    <row r="18" spans="1:45" x14ac:dyDescent="0.25">
      <c r="A18" s="2">
        <v>42538</v>
      </c>
      <c r="B18">
        <v>76</v>
      </c>
      <c r="C18">
        <v>81</v>
      </c>
      <c r="D18">
        <v>84</v>
      </c>
      <c r="E18">
        <v>87</v>
      </c>
      <c r="F18">
        <v>90</v>
      </c>
      <c r="G18">
        <v>82</v>
      </c>
      <c r="I18" s="2">
        <v>42537</v>
      </c>
      <c r="J18">
        <v>84</v>
      </c>
      <c r="K18">
        <v>79</v>
      </c>
      <c r="L18">
        <v>82</v>
      </c>
      <c r="M18">
        <v>83</v>
      </c>
      <c r="N18">
        <v>80</v>
      </c>
      <c r="O18">
        <v>89</v>
      </c>
      <c r="Q18">
        <f t="shared" si="4"/>
        <v>-5</v>
      </c>
      <c r="R18">
        <f t="shared" si="5"/>
        <v>-10</v>
      </c>
      <c r="S18">
        <f t="shared" si="6"/>
        <v>-7</v>
      </c>
      <c r="T18">
        <f t="shared" si="7"/>
        <v>-6</v>
      </c>
      <c r="U18">
        <f t="shared" si="8"/>
        <v>-9</v>
      </c>
      <c r="W18">
        <f t="shared" si="9"/>
        <v>5</v>
      </c>
      <c r="X18">
        <f t="shared" si="10"/>
        <v>10</v>
      </c>
      <c r="Y18">
        <f t="shared" si="11"/>
        <v>7</v>
      </c>
      <c r="Z18">
        <f t="shared" si="12"/>
        <v>6</v>
      </c>
      <c r="AA18">
        <f t="shared" si="13"/>
        <v>9</v>
      </c>
      <c r="AC18">
        <f t="shared" si="14"/>
        <v>25</v>
      </c>
      <c r="AD18">
        <f t="shared" si="15"/>
        <v>100</v>
      </c>
      <c r="AE18">
        <f t="shared" si="16"/>
        <v>49</v>
      </c>
      <c r="AF18">
        <f t="shared" si="17"/>
        <v>36</v>
      </c>
      <c r="AG18">
        <f t="shared" si="18"/>
        <v>81</v>
      </c>
      <c r="AI18">
        <f t="shared" si="19"/>
        <v>2</v>
      </c>
      <c r="AJ18">
        <f t="shared" si="20"/>
        <v>8</v>
      </c>
      <c r="AK18">
        <f t="shared" si="21"/>
        <v>8</v>
      </c>
      <c r="AL18">
        <f t="shared" si="22"/>
        <v>4</v>
      </c>
      <c r="AM18">
        <f t="shared" si="23"/>
        <v>5</v>
      </c>
      <c r="AO18">
        <f t="shared" si="24"/>
        <v>4</v>
      </c>
      <c r="AP18">
        <f t="shared" si="25"/>
        <v>64</v>
      </c>
      <c r="AQ18">
        <f t="shared" si="26"/>
        <v>64</v>
      </c>
      <c r="AR18">
        <f t="shared" si="27"/>
        <v>16</v>
      </c>
      <c r="AS18">
        <f t="shared" si="28"/>
        <v>25</v>
      </c>
    </row>
    <row r="19" spans="1:45" x14ac:dyDescent="0.25">
      <c r="A19" s="2">
        <v>42539</v>
      </c>
      <c r="B19">
        <v>84</v>
      </c>
      <c r="C19">
        <v>87</v>
      </c>
      <c r="D19">
        <v>90</v>
      </c>
      <c r="E19">
        <v>87</v>
      </c>
      <c r="F19">
        <v>83</v>
      </c>
      <c r="G19">
        <v>85</v>
      </c>
      <c r="I19" s="2">
        <v>42538</v>
      </c>
      <c r="J19">
        <v>76</v>
      </c>
      <c r="K19">
        <v>75</v>
      </c>
      <c r="L19">
        <v>71</v>
      </c>
      <c r="M19">
        <v>75</v>
      </c>
      <c r="N19">
        <v>76</v>
      </c>
      <c r="O19">
        <v>82</v>
      </c>
      <c r="Q19">
        <f t="shared" si="4"/>
        <v>-6</v>
      </c>
      <c r="R19">
        <f t="shared" si="5"/>
        <v>-7</v>
      </c>
      <c r="S19">
        <f t="shared" si="6"/>
        <v>-11</v>
      </c>
      <c r="T19">
        <f t="shared" si="7"/>
        <v>-7</v>
      </c>
      <c r="U19">
        <f t="shared" si="8"/>
        <v>-6</v>
      </c>
      <c r="W19">
        <f t="shared" si="9"/>
        <v>6</v>
      </c>
      <c r="X19">
        <f t="shared" si="10"/>
        <v>7</v>
      </c>
      <c r="Y19">
        <f t="shared" si="11"/>
        <v>11</v>
      </c>
      <c r="Z19">
        <f t="shared" si="12"/>
        <v>7</v>
      </c>
      <c r="AA19">
        <f t="shared" si="13"/>
        <v>6</v>
      </c>
      <c r="AC19">
        <f t="shared" si="14"/>
        <v>36</v>
      </c>
      <c r="AD19">
        <f t="shared" si="15"/>
        <v>49</v>
      </c>
      <c r="AE19">
        <f t="shared" si="16"/>
        <v>121</v>
      </c>
      <c r="AF19">
        <f t="shared" si="17"/>
        <v>49</v>
      </c>
      <c r="AG19">
        <f t="shared" si="18"/>
        <v>36</v>
      </c>
      <c r="AI19">
        <f t="shared" si="19"/>
        <v>7</v>
      </c>
      <c r="AJ19">
        <f t="shared" si="20"/>
        <v>9</v>
      </c>
      <c r="AK19">
        <f t="shared" si="21"/>
        <v>1</v>
      </c>
      <c r="AL19">
        <f t="shared" si="22"/>
        <v>1</v>
      </c>
      <c r="AM19">
        <f t="shared" si="23"/>
        <v>11</v>
      </c>
      <c r="AO19">
        <f t="shared" si="24"/>
        <v>49</v>
      </c>
      <c r="AP19">
        <f t="shared" si="25"/>
        <v>81</v>
      </c>
      <c r="AQ19">
        <f t="shared" si="26"/>
        <v>1</v>
      </c>
      <c r="AR19">
        <f t="shared" si="27"/>
        <v>1</v>
      </c>
      <c r="AS19">
        <f t="shared" si="28"/>
        <v>121</v>
      </c>
    </row>
    <row r="20" spans="1:45" x14ac:dyDescent="0.25">
      <c r="A20" s="2">
        <v>42540</v>
      </c>
      <c r="B20">
        <v>90</v>
      </c>
      <c r="C20">
        <v>94</v>
      </c>
      <c r="D20">
        <v>88</v>
      </c>
      <c r="E20">
        <v>84</v>
      </c>
      <c r="F20">
        <v>84</v>
      </c>
      <c r="G20">
        <v>90</v>
      </c>
      <c r="I20" s="2">
        <v>42539</v>
      </c>
      <c r="J20">
        <v>84</v>
      </c>
      <c r="K20">
        <v>81</v>
      </c>
      <c r="L20">
        <v>81</v>
      </c>
      <c r="M20">
        <v>81</v>
      </c>
      <c r="N20">
        <v>80</v>
      </c>
      <c r="O20">
        <v>85</v>
      </c>
      <c r="Q20">
        <f t="shared" si="4"/>
        <v>-1</v>
      </c>
      <c r="R20">
        <f t="shared" si="5"/>
        <v>-4</v>
      </c>
      <c r="S20">
        <f t="shared" si="6"/>
        <v>-4</v>
      </c>
      <c r="T20">
        <f t="shared" si="7"/>
        <v>-4</v>
      </c>
      <c r="U20">
        <f t="shared" si="8"/>
        <v>-5</v>
      </c>
      <c r="W20">
        <f t="shared" si="9"/>
        <v>1</v>
      </c>
      <c r="X20">
        <f t="shared" si="10"/>
        <v>4</v>
      </c>
      <c r="Y20">
        <f t="shared" si="11"/>
        <v>4</v>
      </c>
      <c r="Z20">
        <f t="shared" si="12"/>
        <v>4</v>
      </c>
      <c r="AA20">
        <f t="shared" si="13"/>
        <v>5</v>
      </c>
      <c r="AC20">
        <f t="shared" si="14"/>
        <v>1</v>
      </c>
      <c r="AD20">
        <f t="shared" si="15"/>
        <v>16</v>
      </c>
      <c r="AE20">
        <f t="shared" si="16"/>
        <v>16</v>
      </c>
      <c r="AF20">
        <f t="shared" si="17"/>
        <v>16</v>
      </c>
      <c r="AG20">
        <f t="shared" si="18"/>
        <v>25</v>
      </c>
      <c r="AI20">
        <f t="shared" si="19"/>
        <v>3</v>
      </c>
      <c r="AJ20">
        <f t="shared" si="20"/>
        <v>4</v>
      </c>
      <c r="AK20">
        <f t="shared" si="21"/>
        <v>6</v>
      </c>
      <c r="AL20">
        <f t="shared" si="22"/>
        <v>4</v>
      </c>
      <c r="AM20">
        <f t="shared" si="23"/>
        <v>4</v>
      </c>
      <c r="AO20">
        <f t="shared" si="24"/>
        <v>9</v>
      </c>
      <c r="AP20">
        <f t="shared" si="25"/>
        <v>16</v>
      </c>
      <c r="AQ20">
        <f t="shared" si="26"/>
        <v>36</v>
      </c>
      <c r="AR20">
        <f t="shared" si="27"/>
        <v>16</v>
      </c>
      <c r="AS20">
        <f t="shared" si="28"/>
        <v>16</v>
      </c>
    </row>
    <row r="21" spans="1:45" x14ac:dyDescent="0.25">
      <c r="A21" s="2">
        <v>42541</v>
      </c>
      <c r="B21">
        <v>93</v>
      </c>
      <c r="C21">
        <v>91</v>
      </c>
      <c r="D21">
        <v>88</v>
      </c>
      <c r="E21">
        <v>86</v>
      </c>
      <c r="F21">
        <v>83</v>
      </c>
      <c r="G21">
        <v>90</v>
      </c>
      <c r="I21" s="2">
        <v>42540</v>
      </c>
      <c r="J21">
        <v>90</v>
      </c>
      <c r="K21">
        <v>87</v>
      </c>
      <c r="L21">
        <v>84</v>
      </c>
      <c r="M21">
        <v>83</v>
      </c>
      <c r="N21">
        <v>83</v>
      </c>
      <c r="O21">
        <v>90</v>
      </c>
      <c r="Q21">
        <f t="shared" si="4"/>
        <v>0</v>
      </c>
      <c r="R21">
        <f t="shared" si="5"/>
        <v>-3</v>
      </c>
      <c r="S21">
        <f t="shared" si="6"/>
        <v>-6</v>
      </c>
      <c r="T21">
        <f t="shared" si="7"/>
        <v>-7</v>
      </c>
      <c r="U21">
        <f t="shared" si="8"/>
        <v>-7</v>
      </c>
      <c r="W21">
        <f t="shared" si="9"/>
        <v>0</v>
      </c>
      <c r="X21">
        <f t="shared" si="10"/>
        <v>3</v>
      </c>
      <c r="Y21">
        <f t="shared" si="11"/>
        <v>6</v>
      </c>
      <c r="Z21">
        <f t="shared" si="12"/>
        <v>7</v>
      </c>
      <c r="AA21">
        <f t="shared" si="13"/>
        <v>7</v>
      </c>
      <c r="AC21">
        <f t="shared" si="14"/>
        <v>0</v>
      </c>
      <c r="AD21">
        <f t="shared" si="15"/>
        <v>9</v>
      </c>
      <c r="AE21">
        <f t="shared" si="16"/>
        <v>36</v>
      </c>
      <c r="AF21">
        <f t="shared" si="17"/>
        <v>49</v>
      </c>
      <c r="AG21">
        <f t="shared" si="18"/>
        <v>49</v>
      </c>
      <c r="AI21">
        <f t="shared" si="19"/>
        <v>5</v>
      </c>
      <c r="AJ21">
        <f t="shared" si="20"/>
        <v>8</v>
      </c>
      <c r="AK21">
        <f t="shared" si="21"/>
        <v>1</v>
      </c>
      <c r="AL21">
        <f t="shared" si="22"/>
        <v>1</v>
      </c>
      <c r="AM21">
        <f t="shared" si="23"/>
        <v>9</v>
      </c>
      <c r="AO21">
        <f t="shared" si="24"/>
        <v>25</v>
      </c>
      <c r="AP21">
        <f t="shared" si="25"/>
        <v>64</v>
      </c>
      <c r="AQ21">
        <f t="shared" si="26"/>
        <v>1</v>
      </c>
      <c r="AR21">
        <f t="shared" si="27"/>
        <v>1</v>
      </c>
      <c r="AS21">
        <f t="shared" si="28"/>
        <v>81</v>
      </c>
    </row>
    <row r="22" spans="1:45" x14ac:dyDescent="0.25">
      <c r="A22" s="2">
        <v>42542</v>
      </c>
      <c r="B22">
        <v>90</v>
      </c>
      <c r="C22">
        <v>89</v>
      </c>
      <c r="D22">
        <v>88</v>
      </c>
      <c r="E22">
        <v>85</v>
      </c>
      <c r="F22">
        <v>86</v>
      </c>
      <c r="G22">
        <v>91</v>
      </c>
      <c r="I22" s="2">
        <v>42541</v>
      </c>
      <c r="J22">
        <v>93</v>
      </c>
      <c r="K22">
        <v>94</v>
      </c>
      <c r="L22">
        <v>90</v>
      </c>
      <c r="M22">
        <v>87</v>
      </c>
      <c r="N22">
        <v>89</v>
      </c>
      <c r="O22">
        <v>90</v>
      </c>
      <c r="Q22">
        <f t="shared" si="4"/>
        <v>3</v>
      </c>
      <c r="R22">
        <f t="shared" si="5"/>
        <v>4</v>
      </c>
      <c r="S22">
        <f t="shared" si="6"/>
        <v>0</v>
      </c>
      <c r="T22">
        <f t="shared" si="7"/>
        <v>-3</v>
      </c>
      <c r="U22">
        <f t="shared" si="8"/>
        <v>-1</v>
      </c>
      <c r="W22">
        <f t="shared" si="9"/>
        <v>3</v>
      </c>
      <c r="X22">
        <f t="shared" si="10"/>
        <v>4</v>
      </c>
      <c r="Y22">
        <f t="shared" si="11"/>
        <v>0</v>
      </c>
      <c r="Z22">
        <f t="shared" si="12"/>
        <v>3</v>
      </c>
      <c r="AA22">
        <f t="shared" si="13"/>
        <v>1</v>
      </c>
      <c r="AC22">
        <f t="shared" si="14"/>
        <v>9</v>
      </c>
      <c r="AD22">
        <f t="shared" si="15"/>
        <v>16</v>
      </c>
      <c r="AE22">
        <f t="shared" si="16"/>
        <v>0</v>
      </c>
      <c r="AF22">
        <f t="shared" si="17"/>
        <v>9</v>
      </c>
      <c r="AG22">
        <f t="shared" si="18"/>
        <v>1</v>
      </c>
      <c r="AI22">
        <f t="shared" si="19"/>
        <v>0</v>
      </c>
      <c r="AJ22">
        <f t="shared" si="20"/>
        <v>5</v>
      </c>
      <c r="AK22">
        <f t="shared" si="21"/>
        <v>8</v>
      </c>
      <c r="AL22">
        <f t="shared" si="22"/>
        <v>1</v>
      </c>
      <c r="AM22">
        <f t="shared" si="23"/>
        <v>1</v>
      </c>
      <c r="AO22">
        <f t="shared" si="24"/>
        <v>0</v>
      </c>
      <c r="AP22">
        <f t="shared" si="25"/>
        <v>25</v>
      </c>
      <c r="AQ22">
        <f t="shared" si="26"/>
        <v>64</v>
      </c>
      <c r="AR22">
        <f t="shared" si="27"/>
        <v>1</v>
      </c>
      <c r="AS22">
        <f t="shared" si="28"/>
        <v>1</v>
      </c>
    </row>
    <row r="23" spans="1:45" x14ac:dyDescent="0.25">
      <c r="A23" s="2">
        <v>42543</v>
      </c>
      <c r="B23">
        <v>88</v>
      </c>
      <c r="C23">
        <v>87</v>
      </c>
      <c r="D23">
        <v>80</v>
      </c>
      <c r="E23">
        <v>86</v>
      </c>
      <c r="F23">
        <v>88</v>
      </c>
      <c r="G23">
        <v>86</v>
      </c>
      <c r="I23" s="2">
        <v>42542</v>
      </c>
      <c r="J23">
        <v>90</v>
      </c>
      <c r="K23">
        <v>91</v>
      </c>
      <c r="L23">
        <v>88</v>
      </c>
      <c r="M23">
        <v>87</v>
      </c>
      <c r="N23">
        <v>90</v>
      </c>
      <c r="O23">
        <v>91</v>
      </c>
      <c r="Q23">
        <f t="shared" si="4"/>
        <v>-1</v>
      </c>
      <c r="R23">
        <f t="shared" si="5"/>
        <v>0</v>
      </c>
      <c r="S23">
        <f t="shared" si="6"/>
        <v>-3</v>
      </c>
      <c r="T23">
        <f t="shared" si="7"/>
        <v>-4</v>
      </c>
      <c r="U23">
        <f t="shared" si="8"/>
        <v>-1</v>
      </c>
      <c r="W23">
        <f t="shared" si="9"/>
        <v>1</v>
      </c>
      <c r="X23">
        <f t="shared" si="10"/>
        <v>0</v>
      </c>
      <c r="Y23">
        <f t="shared" si="11"/>
        <v>3</v>
      </c>
      <c r="Z23">
        <f t="shared" si="12"/>
        <v>4</v>
      </c>
      <c r="AA23">
        <f t="shared" si="13"/>
        <v>1</v>
      </c>
      <c r="AC23">
        <f t="shared" si="14"/>
        <v>1</v>
      </c>
      <c r="AD23">
        <f t="shared" si="15"/>
        <v>0</v>
      </c>
      <c r="AE23">
        <f t="shared" si="16"/>
        <v>9</v>
      </c>
      <c r="AF23">
        <f t="shared" si="17"/>
        <v>16</v>
      </c>
      <c r="AG23">
        <f t="shared" si="18"/>
        <v>1</v>
      </c>
      <c r="AI23">
        <f t="shared" si="19"/>
        <v>1</v>
      </c>
      <c r="AJ23">
        <f t="shared" si="20"/>
        <v>1</v>
      </c>
      <c r="AK23">
        <f t="shared" si="21"/>
        <v>6</v>
      </c>
      <c r="AL23">
        <f t="shared" si="22"/>
        <v>9</v>
      </c>
      <c r="AM23">
        <f t="shared" si="23"/>
        <v>2</v>
      </c>
      <c r="AO23">
        <f t="shared" si="24"/>
        <v>1</v>
      </c>
      <c r="AP23">
        <f t="shared" si="25"/>
        <v>1</v>
      </c>
      <c r="AQ23">
        <f t="shared" si="26"/>
        <v>36</v>
      </c>
      <c r="AR23">
        <f t="shared" si="27"/>
        <v>81</v>
      </c>
      <c r="AS23">
        <f t="shared" si="28"/>
        <v>4</v>
      </c>
    </row>
    <row r="24" spans="1:45" x14ac:dyDescent="0.25">
      <c r="A24" s="2">
        <v>42544</v>
      </c>
      <c r="B24">
        <v>85</v>
      </c>
      <c r="C24">
        <v>84</v>
      </c>
      <c r="D24">
        <v>86</v>
      </c>
      <c r="E24">
        <v>87</v>
      </c>
      <c r="F24">
        <v>88</v>
      </c>
      <c r="G24">
        <v>82</v>
      </c>
      <c r="I24" s="2">
        <v>42543</v>
      </c>
      <c r="J24">
        <v>88</v>
      </c>
      <c r="K24">
        <v>89</v>
      </c>
      <c r="L24">
        <v>88</v>
      </c>
      <c r="M24">
        <v>84</v>
      </c>
      <c r="N24">
        <v>83</v>
      </c>
      <c r="O24">
        <v>86</v>
      </c>
      <c r="Q24">
        <f t="shared" si="4"/>
        <v>2</v>
      </c>
      <c r="R24">
        <f t="shared" si="5"/>
        <v>3</v>
      </c>
      <c r="S24">
        <f t="shared" si="6"/>
        <v>2</v>
      </c>
      <c r="T24">
        <f t="shared" si="7"/>
        <v>-2</v>
      </c>
      <c r="U24">
        <f t="shared" si="8"/>
        <v>-3</v>
      </c>
      <c r="W24">
        <f t="shared" si="9"/>
        <v>2</v>
      </c>
      <c r="X24">
        <f t="shared" si="10"/>
        <v>3</v>
      </c>
      <c r="Y24">
        <f t="shared" si="11"/>
        <v>2</v>
      </c>
      <c r="Z24">
        <f t="shared" si="12"/>
        <v>2</v>
      </c>
      <c r="AA24">
        <f t="shared" si="13"/>
        <v>3</v>
      </c>
      <c r="AC24">
        <f t="shared" si="14"/>
        <v>4</v>
      </c>
      <c r="AD24">
        <f t="shared" si="15"/>
        <v>9</v>
      </c>
      <c r="AE24">
        <f t="shared" si="16"/>
        <v>4</v>
      </c>
      <c r="AF24">
        <f t="shared" si="17"/>
        <v>4</v>
      </c>
      <c r="AG24">
        <f t="shared" si="18"/>
        <v>9</v>
      </c>
      <c r="AI24">
        <f t="shared" si="19"/>
        <v>5</v>
      </c>
      <c r="AJ24">
        <f t="shared" si="20"/>
        <v>4</v>
      </c>
      <c r="AK24">
        <f t="shared" si="21"/>
        <v>4</v>
      </c>
      <c r="AL24">
        <f t="shared" si="22"/>
        <v>1</v>
      </c>
      <c r="AM24">
        <f t="shared" si="23"/>
        <v>4</v>
      </c>
      <c r="AO24">
        <f t="shared" si="24"/>
        <v>25</v>
      </c>
      <c r="AP24">
        <f t="shared" si="25"/>
        <v>16</v>
      </c>
      <c r="AQ24">
        <f t="shared" si="26"/>
        <v>16</v>
      </c>
      <c r="AR24">
        <f t="shared" si="27"/>
        <v>1</v>
      </c>
      <c r="AS24">
        <f t="shared" si="28"/>
        <v>16</v>
      </c>
    </row>
    <row r="25" spans="1:45" x14ac:dyDescent="0.25">
      <c r="A25" s="2">
        <v>42545</v>
      </c>
      <c r="B25">
        <v>83</v>
      </c>
      <c r="C25">
        <v>84</v>
      </c>
      <c r="D25">
        <v>86</v>
      </c>
      <c r="E25">
        <v>87</v>
      </c>
      <c r="F25">
        <v>90</v>
      </c>
      <c r="G25">
        <v>86</v>
      </c>
      <c r="I25" s="2">
        <v>42544</v>
      </c>
      <c r="J25">
        <v>85</v>
      </c>
      <c r="K25">
        <v>87</v>
      </c>
      <c r="L25">
        <v>88</v>
      </c>
      <c r="M25">
        <v>86</v>
      </c>
      <c r="N25">
        <v>84</v>
      </c>
      <c r="O25">
        <v>82</v>
      </c>
      <c r="Q25">
        <f t="shared" si="4"/>
        <v>3</v>
      </c>
      <c r="R25">
        <f t="shared" si="5"/>
        <v>5</v>
      </c>
      <c r="S25">
        <f t="shared" si="6"/>
        <v>6</v>
      </c>
      <c r="T25">
        <f t="shared" si="7"/>
        <v>4</v>
      </c>
      <c r="U25">
        <f t="shared" si="8"/>
        <v>2</v>
      </c>
      <c r="W25">
        <f t="shared" si="9"/>
        <v>3</v>
      </c>
      <c r="X25">
        <f t="shared" si="10"/>
        <v>5</v>
      </c>
      <c r="Y25">
        <f t="shared" si="11"/>
        <v>6</v>
      </c>
      <c r="Z25">
        <f t="shared" si="12"/>
        <v>4</v>
      </c>
      <c r="AA25">
        <f t="shared" si="13"/>
        <v>2</v>
      </c>
      <c r="AC25">
        <f t="shared" si="14"/>
        <v>9</v>
      </c>
      <c r="AD25">
        <f t="shared" si="15"/>
        <v>25</v>
      </c>
      <c r="AE25">
        <f t="shared" si="16"/>
        <v>36</v>
      </c>
      <c r="AF25">
        <f t="shared" si="17"/>
        <v>16</v>
      </c>
      <c r="AG25">
        <f t="shared" si="18"/>
        <v>4</v>
      </c>
      <c r="AI25">
        <f t="shared" si="19"/>
        <v>4</v>
      </c>
      <c r="AJ25">
        <f t="shared" si="20"/>
        <v>9</v>
      </c>
      <c r="AK25">
        <f t="shared" si="21"/>
        <v>8</v>
      </c>
      <c r="AL25">
        <f t="shared" si="22"/>
        <v>8</v>
      </c>
      <c r="AM25">
        <f t="shared" si="23"/>
        <v>3</v>
      </c>
      <c r="AO25">
        <f t="shared" si="24"/>
        <v>16</v>
      </c>
      <c r="AP25">
        <f t="shared" si="25"/>
        <v>81</v>
      </c>
      <c r="AQ25">
        <f t="shared" si="26"/>
        <v>64</v>
      </c>
      <c r="AR25">
        <f t="shared" si="27"/>
        <v>64</v>
      </c>
      <c r="AS25">
        <f t="shared" si="28"/>
        <v>9</v>
      </c>
    </row>
    <row r="26" spans="1:45" x14ac:dyDescent="0.25">
      <c r="A26" s="2">
        <v>42546</v>
      </c>
      <c r="B26">
        <v>84</v>
      </c>
      <c r="C26">
        <v>85</v>
      </c>
      <c r="D26">
        <v>88</v>
      </c>
      <c r="E26">
        <v>88</v>
      </c>
      <c r="F26">
        <v>84</v>
      </c>
      <c r="G26">
        <v>85</v>
      </c>
      <c r="I26" s="2">
        <v>42545</v>
      </c>
      <c r="J26">
        <v>83</v>
      </c>
      <c r="K26">
        <v>84</v>
      </c>
      <c r="L26">
        <v>80</v>
      </c>
      <c r="M26">
        <v>85</v>
      </c>
      <c r="N26">
        <v>83</v>
      </c>
      <c r="O26">
        <v>86</v>
      </c>
      <c r="Q26">
        <f t="shared" si="4"/>
        <v>-3</v>
      </c>
      <c r="R26">
        <f t="shared" si="5"/>
        <v>-2</v>
      </c>
      <c r="S26">
        <f t="shared" si="6"/>
        <v>-6</v>
      </c>
      <c r="T26">
        <f t="shared" si="7"/>
        <v>-1</v>
      </c>
      <c r="U26">
        <f t="shared" si="8"/>
        <v>-3</v>
      </c>
      <c r="W26">
        <f t="shared" si="9"/>
        <v>3</v>
      </c>
      <c r="X26">
        <f t="shared" si="10"/>
        <v>2</v>
      </c>
      <c r="Y26">
        <f t="shared" si="11"/>
        <v>6</v>
      </c>
      <c r="Z26">
        <f t="shared" si="12"/>
        <v>1</v>
      </c>
      <c r="AA26">
        <f t="shared" si="13"/>
        <v>3</v>
      </c>
      <c r="AC26">
        <f t="shared" si="14"/>
        <v>9</v>
      </c>
      <c r="AD26">
        <f t="shared" si="15"/>
        <v>4</v>
      </c>
      <c r="AE26">
        <f t="shared" si="16"/>
        <v>36</v>
      </c>
      <c r="AF26">
        <f t="shared" si="17"/>
        <v>1</v>
      </c>
      <c r="AG26">
        <f t="shared" si="18"/>
        <v>9</v>
      </c>
      <c r="AI26">
        <f t="shared" si="19"/>
        <v>4</v>
      </c>
      <c r="AJ26">
        <f t="shared" si="20"/>
        <v>0</v>
      </c>
      <c r="AK26">
        <f t="shared" si="21"/>
        <v>5</v>
      </c>
      <c r="AL26">
        <f t="shared" si="22"/>
        <v>4</v>
      </c>
      <c r="AM26">
        <f t="shared" si="23"/>
        <v>4</v>
      </c>
      <c r="AO26">
        <f t="shared" si="24"/>
        <v>16</v>
      </c>
      <c r="AP26">
        <f t="shared" si="25"/>
        <v>0</v>
      </c>
      <c r="AQ26">
        <f t="shared" si="26"/>
        <v>25</v>
      </c>
      <c r="AR26">
        <f t="shared" si="27"/>
        <v>16</v>
      </c>
      <c r="AS26">
        <f t="shared" si="28"/>
        <v>16</v>
      </c>
    </row>
    <row r="27" spans="1:45" x14ac:dyDescent="0.25">
      <c r="A27" s="2">
        <v>42547</v>
      </c>
      <c r="B27">
        <v>86</v>
      </c>
      <c r="C27">
        <v>85</v>
      </c>
      <c r="D27">
        <v>88</v>
      </c>
      <c r="E27">
        <v>84</v>
      </c>
      <c r="F27">
        <v>86</v>
      </c>
      <c r="G27">
        <v>86</v>
      </c>
      <c r="I27" s="2">
        <v>42546</v>
      </c>
      <c r="J27">
        <v>84</v>
      </c>
      <c r="K27">
        <v>84</v>
      </c>
      <c r="L27">
        <v>86</v>
      </c>
      <c r="M27">
        <v>86</v>
      </c>
      <c r="N27">
        <v>86</v>
      </c>
      <c r="O27">
        <v>85</v>
      </c>
      <c r="Q27">
        <f t="shared" si="4"/>
        <v>-1</v>
      </c>
      <c r="R27">
        <f t="shared" si="5"/>
        <v>-1</v>
      </c>
      <c r="S27">
        <f t="shared" si="6"/>
        <v>1</v>
      </c>
      <c r="T27">
        <f t="shared" si="7"/>
        <v>1</v>
      </c>
      <c r="U27">
        <f t="shared" si="8"/>
        <v>1</v>
      </c>
      <c r="W27">
        <f t="shared" si="9"/>
        <v>1</v>
      </c>
      <c r="X27">
        <f t="shared" si="10"/>
        <v>1</v>
      </c>
      <c r="Y27">
        <f t="shared" si="11"/>
        <v>1</v>
      </c>
      <c r="Z27">
        <f t="shared" si="12"/>
        <v>1</v>
      </c>
      <c r="AA27">
        <f t="shared" si="13"/>
        <v>1</v>
      </c>
      <c r="AC27">
        <f t="shared" si="14"/>
        <v>1</v>
      </c>
      <c r="AD27">
        <f t="shared" si="15"/>
        <v>1</v>
      </c>
      <c r="AE27">
        <f t="shared" si="16"/>
        <v>1</v>
      </c>
      <c r="AF27">
        <f t="shared" si="17"/>
        <v>1</v>
      </c>
      <c r="AG27">
        <f t="shared" si="18"/>
        <v>1</v>
      </c>
      <c r="AI27">
        <f t="shared" si="19"/>
        <v>1</v>
      </c>
      <c r="AJ27">
        <f t="shared" si="20"/>
        <v>3</v>
      </c>
      <c r="AK27">
        <f t="shared" si="21"/>
        <v>1</v>
      </c>
      <c r="AL27">
        <f t="shared" si="22"/>
        <v>6</v>
      </c>
      <c r="AM27">
        <f t="shared" si="23"/>
        <v>5</v>
      </c>
      <c r="AO27">
        <f t="shared" si="24"/>
        <v>1</v>
      </c>
      <c r="AP27">
        <f t="shared" si="25"/>
        <v>9</v>
      </c>
      <c r="AQ27">
        <f t="shared" si="26"/>
        <v>1</v>
      </c>
      <c r="AR27">
        <f t="shared" si="27"/>
        <v>36</v>
      </c>
      <c r="AS27">
        <f t="shared" si="28"/>
        <v>25</v>
      </c>
    </row>
    <row r="28" spans="1:45" x14ac:dyDescent="0.25">
      <c r="A28" s="2">
        <v>42548</v>
      </c>
      <c r="B28">
        <v>87</v>
      </c>
      <c r="C28">
        <v>88</v>
      </c>
      <c r="D28">
        <v>85</v>
      </c>
      <c r="E28">
        <v>87</v>
      </c>
      <c r="F28">
        <v>88</v>
      </c>
      <c r="G28">
        <v>87</v>
      </c>
      <c r="I28" s="2">
        <v>42547</v>
      </c>
      <c r="J28">
        <v>86</v>
      </c>
      <c r="K28">
        <v>85</v>
      </c>
      <c r="L28">
        <v>86</v>
      </c>
      <c r="M28">
        <v>87</v>
      </c>
      <c r="N28">
        <v>88</v>
      </c>
      <c r="O28">
        <v>86</v>
      </c>
      <c r="Q28">
        <f t="shared" si="4"/>
        <v>0</v>
      </c>
      <c r="R28">
        <f t="shared" si="5"/>
        <v>-1</v>
      </c>
      <c r="S28">
        <f t="shared" si="6"/>
        <v>0</v>
      </c>
      <c r="T28">
        <f t="shared" si="7"/>
        <v>1</v>
      </c>
      <c r="U28">
        <f t="shared" si="8"/>
        <v>2</v>
      </c>
      <c r="W28">
        <f t="shared" si="9"/>
        <v>0</v>
      </c>
      <c r="X28">
        <f t="shared" si="10"/>
        <v>1</v>
      </c>
      <c r="Y28">
        <f t="shared" si="11"/>
        <v>0</v>
      </c>
      <c r="Z28">
        <f t="shared" si="12"/>
        <v>1</v>
      </c>
      <c r="AA28">
        <f t="shared" si="13"/>
        <v>2</v>
      </c>
      <c r="AC28">
        <f t="shared" si="14"/>
        <v>0</v>
      </c>
      <c r="AD28">
        <f t="shared" si="15"/>
        <v>1</v>
      </c>
      <c r="AE28">
        <f t="shared" si="16"/>
        <v>0</v>
      </c>
      <c r="AF28">
        <f t="shared" si="17"/>
        <v>1</v>
      </c>
      <c r="AG28">
        <f t="shared" si="18"/>
        <v>4</v>
      </c>
      <c r="AI28">
        <f t="shared" si="19"/>
        <v>1</v>
      </c>
      <c r="AJ28">
        <f t="shared" si="20"/>
        <v>0</v>
      </c>
      <c r="AK28">
        <f t="shared" si="21"/>
        <v>4</v>
      </c>
      <c r="AL28">
        <f t="shared" si="22"/>
        <v>0</v>
      </c>
      <c r="AM28">
        <f t="shared" si="23"/>
        <v>5</v>
      </c>
      <c r="AO28">
        <f t="shared" si="24"/>
        <v>1</v>
      </c>
      <c r="AP28">
        <f t="shared" si="25"/>
        <v>0</v>
      </c>
      <c r="AQ28">
        <f t="shared" si="26"/>
        <v>16</v>
      </c>
      <c r="AR28">
        <f t="shared" si="27"/>
        <v>0</v>
      </c>
      <c r="AS28">
        <f t="shared" si="28"/>
        <v>25</v>
      </c>
    </row>
    <row r="29" spans="1:45" x14ac:dyDescent="0.25">
      <c r="A29" s="2">
        <v>42549</v>
      </c>
      <c r="B29">
        <v>88</v>
      </c>
      <c r="C29">
        <v>83</v>
      </c>
      <c r="D29">
        <v>87</v>
      </c>
      <c r="E29">
        <v>88</v>
      </c>
      <c r="F29">
        <v>88</v>
      </c>
      <c r="G29">
        <v>86</v>
      </c>
      <c r="I29" s="2">
        <v>42548</v>
      </c>
      <c r="J29">
        <v>87</v>
      </c>
      <c r="K29">
        <v>85</v>
      </c>
      <c r="L29">
        <v>88</v>
      </c>
      <c r="M29">
        <v>87</v>
      </c>
      <c r="N29">
        <v>88</v>
      </c>
      <c r="O29">
        <v>87</v>
      </c>
      <c r="Q29">
        <f t="shared" si="4"/>
        <v>0</v>
      </c>
      <c r="R29">
        <f t="shared" si="5"/>
        <v>-2</v>
      </c>
      <c r="S29">
        <f t="shared" si="6"/>
        <v>1</v>
      </c>
      <c r="T29">
        <f t="shared" si="7"/>
        <v>0</v>
      </c>
      <c r="U29">
        <f t="shared" si="8"/>
        <v>1</v>
      </c>
      <c r="W29">
        <f t="shared" si="9"/>
        <v>0</v>
      </c>
      <c r="X29">
        <f t="shared" si="10"/>
        <v>2</v>
      </c>
      <c r="Y29">
        <f t="shared" si="11"/>
        <v>1</v>
      </c>
      <c r="Z29">
        <f t="shared" si="12"/>
        <v>0</v>
      </c>
      <c r="AA29">
        <f t="shared" si="13"/>
        <v>1</v>
      </c>
      <c r="AC29">
        <f t="shared" si="14"/>
        <v>0</v>
      </c>
      <c r="AD29">
        <f t="shared" si="15"/>
        <v>4</v>
      </c>
      <c r="AE29">
        <f t="shared" si="16"/>
        <v>1</v>
      </c>
      <c r="AF29">
        <f t="shared" si="17"/>
        <v>0</v>
      </c>
      <c r="AG29">
        <f t="shared" si="18"/>
        <v>1</v>
      </c>
      <c r="AI29">
        <f t="shared" si="19"/>
        <v>1</v>
      </c>
      <c r="AJ29">
        <f t="shared" si="20"/>
        <v>2</v>
      </c>
      <c r="AK29">
        <f t="shared" si="21"/>
        <v>1</v>
      </c>
      <c r="AL29">
        <f t="shared" si="22"/>
        <v>5</v>
      </c>
      <c r="AM29">
        <f t="shared" si="23"/>
        <v>1</v>
      </c>
      <c r="AO29">
        <f t="shared" si="24"/>
        <v>1</v>
      </c>
      <c r="AP29">
        <f t="shared" si="25"/>
        <v>4</v>
      </c>
      <c r="AQ29">
        <f t="shared" si="26"/>
        <v>1</v>
      </c>
      <c r="AR29">
        <f t="shared" si="27"/>
        <v>25</v>
      </c>
      <c r="AS29">
        <f t="shared" si="28"/>
        <v>1</v>
      </c>
    </row>
    <row r="30" spans="1:45" x14ac:dyDescent="0.25">
      <c r="A30" s="2">
        <v>42550</v>
      </c>
      <c r="B30">
        <v>85</v>
      </c>
      <c r="C30">
        <v>87</v>
      </c>
      <c r="D30">
        <v>88</v>
      </c>
      <c r="E30">
        <v>87</v>
      </c>
      <c r="F30">
        <v>86</v>
      </c>
      <c r="G30">
        <v>82</v>
      </c>
      <c r="I30" s="2">
        <v>42549</v>
      </c>
      <c r="J30">
        <v>88</v>
      </c>
      <c r="K30">
        <v>88</v>
      </c>
      <c r="L30">
        <v>88</v>
      </c>
      <c r="M30">
        <v>88</v>
      </c>
      <c r="N30">
        <v>90</v>
      </c>
      <c r="O30">
        <v>86</v>
      </c>
      <c r="Q30">
        <f t="shared" si="4"/>
        <v>2</v>
      </c>
      <c r="R30">
        <f t="shared" si="5"/>
        <v>2</v>
      </c>
      <c r="S30">
        <f t="shared" si="6"/>
        <v>2</v>
      </c>
      <c r="T30">
        <f t="shared" si="7"/>
        <v>2</v>
      </c>
      <c r="U30">
        <f t="shared" si="8"/>
        <v>4</v>
      </c>
      <c r="W30">
        <f t="shared" si="9"/>
        <v>2</v>
      </c>
      <c r="X30">
        <f t="shared" si="10"/>
        <v>2</v>
      </c>
      <c r="Y30">
        <f t="shared" si="11"/>
        <v>2</v>
      </c>
      <c r="Z30">
        <f t="shared" si="12"/>
        <v>2</v>
      </c>
      <c r="AA30">
        <f t="shared" si="13"/>
        <v>4</v>
      </c>
      <c r="AC30">
        <f t="shared" si="14"/>
        <v>4</v>
      </c>
      <c r="AD30">
        <f t="shared" si="15"/>
        <v>4</v>
      </c>
      <c r="AE30">
        <f t="shared" si="16"/>
        <v>4</v>
      </c>
      <c r="AF30">
        <f t="shared" si="17"/>
        <v>4</v>
      </c>
      <c r="AG30">
        <f t="shared" si="18"/>
        <v>16</v>
      </c>
      <c r="AI30">
        <f t="shared" si="19"/>
        <v>1</v>
      </c>
      <c r="AJ30">
        <f t="shared" si="20"/>
        <v>0</v>
      </c>
      <c r="AK30">
        <f t="shared" si="21"/>
        <v>1</v>
      </c>
      <c r="AL30">
        <f t="shared" si="22"/>
        <v>0</v>
      </c>
      <c r="AM30">
        <f t="shared" si="23"/>
        <v>4</v>
      </c>
      <c r="AO30">
        <f t="shared" si="24"/>
        <v>1</v>
      </c>
      <c r="AP30">
        <f t="shared" si="25"/>
        <v>0</v>
      </c>
      <c r="AQ30">
        <f t="shared" si="26"/>
        <v>1</v>
      </c>
      <c r="AR30">
        <f t="shared" si="27"/>
        <v>0</v>
      </c>
      <c r="AS30">
        <f t="shared" si="28"/>
        <v>16</v>
      </c>
    </row>
    <row r="31" spans="1:45" x14ac:dyDescent="0.25">
      <c r="A31" s="2">
        <v>42551</v>
      </c>
      <c r="B31">
        <v>85</v>
      </c>
      <c r="C31">
        <v>88</v>
      </c>
      <c r="D31">
        <v>87</v>
      </c>
      <c r="E31">
        <v>85</v>
      </c>
      <c r="F31">
        <v>83</v>
      </c>
      <c r="G31">
        <v>84</v>
      </c>
      <c r="I31" s="2">
        <v>42550</v>
      </c>
      <c r="J31">
        <v>85</v>
      </c>
      <c r="K31">
        <v>83</v>
      </c>
      <c r="L31">
        <v>85</v>
      </c>
      <c r="M31">
        <v>84</v>
      </c>
      <c r="N31">
        <v>84</v>
      </c>
      <c r="O31">
        <v>82</v>
      </c>
      <c r="Q31">
        <f t="shared" si="4"/>
        <v>3</v>
      </c>
      <c r="R31">
        <f t="shared" si="5"/>
        <v>1</v>
      </c>
      <c r="S31">
        <f t="shared" si="6"/>
        <v>3</v>
      </c>
      <c r="T31">
        <f t="shared" si="7"/>
        <v>2</v>
      </c>
      <c r="U31">
        <f t="shared" si="8"/>
        <v>2</v>
      </c>
      <c r="W31">
        <f t="shared" si="9"/>
        <v>3</v>
      </c>
      <c r="X31">
        <f t="shared" si="10"/>
        <v>1</v>
      </c>
      <c r="Y31">
        <f t="shared" si="11"/>
        <v>3</v>
      </c>
      <c r="Z31">
        <f t="shared" si="12"/>
        <v>2</v>
      </c>
      <c r="AA31">
        <f t="shared" si="13"/>
        <v>2</v>
      </c>
      <c r="AC31">
        <f t="shared" si="14"/>
        <v>9</v>
      </c>
      <c r="AD31">
        <f t="shared" si="15"/>
        <v>1</v>
      </c>
      <c r="AE31">
        <f t="shared" si="16"/>
        <v>9</v>
      </c>
      <c r="AF31">
        <f t="shared" si="17"/>
        <v>4</v>
      </c>
      <c r="AG31">
        <f t="shared" si="18"/>
        <v>4</v>
      </c>
      <c r="AI31">
        <f t="shared" si="19"/>
        <v>4</v>
      </c>
      <c r="AJ31">
        <f t="shared" si="20"/>
        <v>5</v>
      </c>
      <c r="AK31">
        <f t="shared" si="21"/>
        <v>4</v>
      </c>
      <c r="AL31">
        <f t="shared" si="22"/>
        <v>3</v>
      </c>
      <c r="AM31">
        <f t="shared" si="23"/>
        <v>4</v>
      </c>
      <c r="AO31">
        <f t="shared" si="24"/>
        <v>16</v>
      </c>
      <c r="AP31">
        <f t="shared" si="25"/>
        <v>25</v>
      </c>
      <c r="AQ31">
        <f t="shared" si="26"/>
        <v>16</v>
      </c>
      <c r="AR31">
        <f t="shared" si="27"/>
        <v>9</v>
      </c>
      <c r="AS31">
        <f t="shared" si="28"/>
        <v>16</v>
      </c>
    </row>
    <row r="32" spans="1:45" x14ac:dyDescent="0.25">
      <c r="A32" s="2">
        <v>42552</v>
      </c>
      <c r="B32">
        <v>86</v>
      </c>
      <c r="C32">
        <v>84</v>
      </c>
      <c r="D32">
        <v>85</v>
      </c>
      <c r="E32">
        <v>85</v>
      </c>
      <c r="F32">
        <v>89</v>
      </c>
      <c r="G32">
        <v>88</v>
      </c>
      <c r="I32" s="2">
        <v>42551</v>
      </c>
      <c r="J32">
        <v>85</v>
      </c>
      <c r="K32">
        <v>87</v>
      </c>
      <c r="L32">
        <v>87</v>
      </c>
      <c r="M32">
        <v>87</v>
      </c>
      <c r="N32">
        <v>86</v>
      </c>
      <c r="O32">
        <v>84</v>
      </c>
      <c r="Q32">
        <f t="shared" si="4"/>
        <v>1</v>
      </c>
      <c r="R32">
        <f t="shared" si="5"/>
        <v>3</v>
      </c>
      <c r="S32">
        <f t="shared" si="6"/>
        <v>3</v>
      </c>
      <c r="T32">
        <f t="shared" si="7"/>
        <v>3</v>
      </c>
      <c r="U32">
        <f t="shared" si="8"/>
        <v>2</v>
      </c>
      <c r="W32">
        <f t="shared" si="9"/>
        <v>1</v>
      </c>
      <c r="X32">
        <f t="shared" si="10"/>
        <v>3</v>
      </c>
      <c r="Y32">
        <f t="shared" si="11"/>
        <v>3</v>
      </c>
      <c r="Z32">
        <f t="shared" si="12"/>
        <v>3</v>
      </c>
      <c r="AA32">
        <f t="shared" si="13"/>
        <v>2</v>
      </c>
      <c r="AC32">
        <f t="shared" si="14"/>
        <v>1</v>
      </c>
      <c r="AD32">
        <f t="shared" si="15"/>
        <v>9</v>
      </c>
      <c r="AE32">
        <f t="shared" si="16"/>
        <v>9</v>
      </c>
      <c r="AF32">
        <f t="shared" si="17"/>
        <v>9</v>
      </c>
      <c r="AG32">
        <f t="shared" si="18"/>
        <v>4</v>
      </c>
      <c r="AI32">
        <f t="shared" si="19"/>
        <v>2</v>
      </c>
      <c r="AJ32">
        <f t="shared" si="20"/>
        <v>2</v>
      </c>
      <c r="AK32">
        <f t="shared" si="21"/>
        <v>3</v>
      </c>
      <c r="AL32">
        <f t="shared" si="22"/>
        <v>2</v>
      </c>
      <c r="AM32">
        <f t="shared" si="23"/>
        <v>1</v>
      </c>
      <c r="AO32">
        <f t="shared" si="24"/>
        <v>4</v>
      </c>
      <c r="AP32">
        <f t="shared" si="25"/>
        <v>4</v>
      </c>
      <c r="AQ32">
        <f t="shared" si="26"/>
        <v>9</v>
      </c>
      <c r="AR32">
        <f t="shared" si="27"/>
        <v>4</v>
      </c>
      <c r="AS32">
        <f t="shared" si="28"/>
        <v>1</v>
      </c>
    </row>
    <row r="33" spans="1:45" x14ac:dyDescent="0.25">
      <c r="A33" s="2">
        <v>42553</v>
      </c>
      <c r="B33">
        <v>83</v>
      </c>
      <c r="C33">
        <v>82</v>
      </c>
      <c r="D33">
        <v>79</v>
      </c>
      <c r="E33">
        <v>84</v>
      </c>
      <c r="F33">
        <v>89</v>
      </c>
      <c r="G33">
        <v>80</v>
      </c>
      <c r="I33" s="2">
        <v>42552</v>
      </c>
      <c r="J33">
        <v>86</v>
      </c>
      <c r="K33">
        <v>88</v>
      </c>
      <c r="L33">
        <v>88</v>
      </c>
      <c r="M33">
        <v>88</v>
      </c>
      <c r="N33">
        <v>88</v>
      </c>
      <c r="O33">
        <v>88</v>
      </c>
      <c r="Q33">
        <f t="shared" si="4"/>
        <v>-2</v>
      </c>
      <c r="R33">
        <f t="shared" si="5"/>
        <v>0</v>
      </c>
      <c r="S33">
        <f t="shared" si="6"/>
        <v>0</v>
      </c>
      <c r="T33">
        <f t="shared" si="7"/>
        <v>0</v>
      </c>
      <c r="U33">
        <f t="shared" si="8"/>
        <v>0</v>
      </c>
      <c r="W33">
        <f t="shared" si="9"/>
        <v>2</v>
      </c>
      <c r="X33">
        <f t="shared" si="10"/>
        <v>0</v>
      </c>
      <c r="Y33">
        <f t="shared" si="11"/>
        <v>0</v>
      </c>
      <c r="Z33">
        <f t="shared" si="12"/>
        <v>0</v>
      </c>
      <c r="AA33">
        <f t="shared" si="13"/>
        <v>0</v>
      </c>
      <c r="AC33">
        <f t="shared" si="14"/>
        <v>4</v>
      </c>
      <c r="AD33">
        <f t="shared" si="15"/>
        <v>0</v>
      </c>
      <c r="AE33">
        <f t="shared" si="16"/>
        <v>0</v>
      </c>
      <c r="AF33">
        <f t="shared" si="17"/>
        <v>0</v>
      </c>
      <c r="AG33">
        <f t="shared" si="18"/>
        <v>0</v>
      </c>
      <c r="AI33">
        <f t="shared" si="19"/>
        <v>4</v>
      </c>
      <c r="AJ33">
        <f t="shared" si="20"/>
        <v>6</v>
      </c>
      <c r="AK33">
        <f t="shared" si="21"/>
        <v>2</v>
      </c>
      <c r="AL33">
        <f t="shared" si="22"/>
        <v>1</v>
      </c>
      <c r="AM33">
        <f t="shared" si="23"/>
        <v>2</v>
      </c>
      <c r="AO33">
        <f t="shared" si="24"/>
        <v>16</v>
      </c>
      <c r="AP33">
        <f t="shared" si="25"/>
        <v>36</v>
      </c>
      <c r="AQ33">
        <f t="shared" si="26"/>
        <v>4</v>
      </c>
      <c r="AR33">
        <f t="shared" si="27"/>
        <v>1</v>
      </c>
      <c r="AS33">
        <f t="shared" si="28"/>
        <v>4</v>
      </c>
    </row>
    <row r="34" spans="1:45" x14ac:dyDescent="0.25">
      <c r="A34" s="2">
        <v>42554</v>
      </c>
      <c r="B34">
        <v>76</v>
      </c>
      <c r="C34">
        <v>78</v>
      </c>
      <c r="D34">
        <v>87</v>
      </c>
      <c r="E34">
        <v>92</v>
      </c>
      <c r="F34">
        <v>93</v>
      </c>
      <c r="G34">
        <v>74</v>
      </c>
      <c r="I34" s="2">
        <v>42553</v>
      </c>
      <c r="J34">
        <v>83</v>
      </c>
      <c r="K34">
        <v>84</v>
      </c>
      <c r="L34">
        <v>87</v>
      </c>
      <c r="M34">
        <v>87</v>
      </c>
      <c r="N34">
        <v>88</v>
      </c>
      <c r="O34">
        <v>80</v>
      </c>
      <c r="Q34">
        <f t="shared" si="4"/>
        <v>3</v>
      </c>
      <c r="R34">
        <f t="shared" si="5"/>
        <v>4</v>
      </c>
      <c r="S34">
        <f t="shared" si="6"/>
        <v>7</v>
      </c>
      <c r="T34">
        <f t="shared" si="7"/>
        <v>7</v>
      </c>
      <c r="U34">
        <f t="shared" si="8"/>
        <v>8</v>
      </c>
      <c r="W34">
        <f t="shared" si="9"/>
        <v>3</v>
      </c>
      <c r="X34">
        <f t="shared" si="10"/>
        <v>4</v>
      </c>
      <c r="Y34">
        <f t="shared" si="11"/>
        <v>7</v>
      </c>
      <c r="Z34">
        <f t="shared" si="12"/>
        <v>7</v>
      </c>
      <c r="AA34">
        <f t="shared" si="13"/>
        <v>8</v>
      </c>
      <c r="AC34">
        <f t="shared" si="14"/>
        <v>9</v>
      </c>
      <c r="AD34">
        <f t="shared" si="15"/>
        <v>16</v>
      </c>
      <c r="AE34">
        <f t="shared" si="16"/>
        <v>49</v>
      </c>
      <c r="AF34">
        <f t="shared" si="17"/>
        <v>49</v>
      </c>
      <c r="AG34">
        <f t="shared" si="18"/>
        <v>64</v>
      </c>
      <c r="AI34">
        <f t="shared" si="19"/>
        <v>8</v>
      </c>
      <c r="AJ34">
        <f t="shared" si="20"/>
        <v>4</v>
      </c>
      <c r="AK34">
        <f t="shared" si="21"/>
        <v>2</v>
      </c>
      <c r="AL34">
        <f t="shared" si="22"/>
        <v>6</v>
      </c>
      <c r="AM34">
        <f t="shared" si="23"/>
        <v>7</v>
      </c>
      <c r="AO34">
        <f t="shared" si="24"/>
        <v>64</v>
      </c>
      <c r="AP34">
        <f t="shared" si="25"/>
        <v>16</v>
      </c>
      <c r="AQ34">
        <f t="shared" si="26"/>
        <v>4</v>
      </c>
      <c r="AR34">
        <f t="shared" si="27"/>
        <v>36</v>
      </c>
      <c r="AS34">
        <f t="shared" si="28"/>
        <v>49</v>
      </c>
    </row>
    <row r="35" spans="1:45" x14ac:dyDescent="0.25">
      <c r="A35" s="2">
        <v>42555</v>
      </c>
      <c r="B35">
        <v>74</v>
      </c>
      <c r="C35">
        <v>89</v>
      </c>
      <c r="D35">
        <v>95</v>
      </c>
      <c r="E35">
        <v>93</v>
      </c>
      <c r="F35">
        <v>92</v>
      </c>
      <c r="G35">
        <v>73</v>
      </c>
      <c r="I35" s="2">
        <v>42554</v>
      </c>
      <c r="J35">
        <v>76</v>
      </c>
      <c r="K35">
        <v>82</v>
      </c>
      <c r="L35">
        <v>85</v>
      </c>
      <c r="M35">
        <v>85</v>
      </c>
      <c r="N35">
        <v>86</v>
      </c>
      <c r="O35">
        <v>74</v>
      </c>
      <c r="Q35">
        <f t="shared" si="4"/>
        <v>2</v>
      </c>
      <c r="R35">
        <f t="shared" si="5"/>
        <v>8</v>
      </c>
      <c r="S35">
        <f t="shared" si="6"/>
        <v>11</v>
      </c>
      <c r="T35">
        <f t="shared" si="7"/>
        <v>11</v>
      </c>
      <c r="U35">
        <f t="shared" si="8"/>
        <v>12</v>
      </c>
      <c r="W35">
        <f t="shared" si="9"/>
        <v>2</v>
      </c>
      <c r="X35">
        <f t="shared" si="10"/>
        <v>8</v>
      </c>
      <c r="Y35">
        <f t="shared" si="11"/>
        <v>11</v>
      </c>
      <c r="Z35">
        <f t="shared" si="12"/>
        <v>11</v>
      </c>
      <c r="AA35">
        <f t="shared" si="13"/>
        <v>12</v>
      </c>
      <c r="AC35">
        <f t="shared" si="14"/>
        <v>4</v>
      </c>
      <c r="AD35">
        <f t="shared" si="15"/>
        <v>64</v>
      </c>
      <c r="AE35">
        <f t="shared" si="16"/>
        <v>121</v>
      </c>
      <c r="AF35">
        <f t="shared" si="17"/>
        <v>121</v>
      </c>
      <c r="AG35">
        <f t="shared" si="18"/>
        <v>144</v>
      </c>
      <c r="AI35">
        <f t="shared" si="19"/>
        <v>6</v>
      </c>
      <c r="AJ35">
        <f t="shared" si="20"/>
        <v>14</v>
      </c>
      <c r="AK35">
        <f t="shared" si="21"/>
        <v>10</v>
      </c>
      <c r="AL35">
        <f t="shared" si="22"/>
        <v>8</v>
      </c>
      <c r="AM35">
        <f t="shared" si="23"/>
        <v>12</v>
      </c>
      <c r="AO35">
        <f t="shared" si="24"/>
        <v>36</v>
      </c>
      <c r="AP35">
        <f t="shared" si="25"/>
        <v>196</v>
      </c>
      <c r="AQ35">
        <f t="shared" si="26"/>
        <v>100</v>
      </c>
      <c r="AR35">
        <f t="shared" si="27"/>
        <v>64</v>
      </c>
      <c r="AS35">
        <f t="shared" si="28"/>
        <v>144</v>
      </c>
    </row>
    <row r="36" spans="1:45" x14ac:dyDescent="0.25">
      <c r="A36" s="2">
        <v>42556</v>
      </c>
      <c r="B36">
        <v>88</v>
      </c>
      <c r="G36">
        <v>90</v>
      </c>
      <c r="I36" s="2">
        <v>42555</v>
      </c>
      <c r="J36">
        <v>74</v>
      </c>
      <c r="K36">
        <v>78</v>
      </c>
      <c r="L36">
        <v>79</v>
      </c>
      <c r="M36">
        <v>85</v>
      </c>
      <c r="N36">
        <v>83</v>
      </c>
      <c r="O36">
        <v>73</v>
      </c>
      <c r="Q36">
        <f t="shared" si="4"/>
        <v>1</v>
      </c>
      <c r="R36">
        <f t="shared" si="5"/>
        <v>5</v>
      </c>
      <c r="S36">
        <f t="shared" si="6"/>
        <v>6</v>
      </c>
      <c r="T36">
        <f t="shared" si="7"/>
        <v>12</v>
      </c>
      <c r="U36">
        <f t="shared" si="8"/>
        <v>10</v>
      </c>
      <c r="W36">
        <f t="shared" si="9"/>
        <v>1</v>
      </c>
      <c r="X36">
        <f t="shared" si="10"/>
        <v>5</v>
      </c>
      <c r="Y36">
        <f t="shared" si="11"/>
        <v>6</v>
      </c>
      <c r="Z36">
        <f t="shared" si="12"/>
        <v>12</v>
      </c>
      <c r="AA36">
        <f t="shared" si="13"/>
        <v>10</v>
      </c>
      <c r="AC36">
        <f t="shared" si="14"/>
        <v>1</v>
      </c>
      <c r="AD36">
        <f t="shared" si="15"/>
        <v>25</v>
      </c>
      <c r="AE36">
        <f t="shared" si="16"/>
        <v>36</v>
      </c>
      <c r="AF36">
        <f t="shared" si="17"/>
        <v>144</v>
      </c>
      <c r="AG36">
        <f t="shared" si="18"/>
        <v>100</v>
      </c>
      <c r="AI36">
        <f t="shared" si="19"/>
        <v>1</v>
      </c>
      <c r="AJ36">
        <f t="shared" si="20"/>
        <v>7</v>
      </c>
      <c r="AK36">
        <f t="shared" si="21"/>
        <v>15</v>
      </c>
      <c r="AL36">
        <f t="shared" si="22"/>
        <v>11</v>
      </c>
      <c r="AM36">
        <f t="shared" si="23"/>
        <v>9</v>
      </c>
      <c r="AO36">
        <f t="shared" si="24"/>
        <v>1</v>
      </c>
      <c r="AP36">
        <f t="shared" si="25"/>
        <v>49</v>
      </c>
      <c r="AQ36">
        <f t="shared" si="26"/>
        <v>225</v>
      </c>
      <c r="AR36">
        <f t="shared" si="27"/>
        <v>121</v>
      </c>
      <c r="AS36">
        <f t="shared" si="28"/>
        <v>81</v>
      </c>
    </row>
    <row r="37" spans="1:45" x14ac:dyDescent="0.25">
      <c r="I37" s="2">
        <v>42556</v>
      </c>
      <c r="J37">
        <v>88</v>
      </c>
      <c r="K37">
        <v>89</v>
      </c>
      <c r="L37">
        <v>87</v>
      </c>
      <c r="M37">
        <v>84</v>
      </c>
      <c r="N37">
        <v>89</v>
      </c>
      <c r="O37">
        <v>90</v>
      </c>
      <c r="Q37">
        <f>J37-$O37</f>
        <v>-2</v>
      </c>
      <c r="R37">
        <f t="shared" si="5"/>
        <v>-1</v>
      </c>
      <c r="S37">
        <f t="shared" si="6"/>
        <v>-3</v>
      </c>
      <c r="T37">
        <f t="shared" si="7"/>
        <v>-6</v>
      </c>
      <c r="U37">
        <f t="shared" si="8"/>
        <v>-1</v>
      </c>
      <c r="W37">
        <f t="shared" si="9"/>
        <v>2</v>
      </c>
      <c r="X37">
        <f t="shared" si="10"/>
        <v>1</v>
      </c>
      <c r="Y37">
        <f t="shared" si="11"/>
        <v>3</v>
      </c>
      <c r="Z37">
        <f t="shared" si="12"/>
        <v>6</v>
      </c>
      <c r="AA37">
        <f t="shared" si="13"/>
        <v>1</v>
      </c>
      <c r="AC37">
        <f t="shared" si="14"/>
        <v>4</v>
      </c>
      <c r="AD37">
        <f t="shared" si="15"/>
        <v>1</v>
      </c>
      <c r="AE37">
        <f t="shared" si="16"/>
        <v>9</v>
      </c>
      <c r="AF37">
        <f t="shared" si="17"/>
        <v>36</v>
      </c>
      <c r="AG37">
        <f t="shared" si="18"/>
        <v>1</v>
      </c>
      <c r="AI37">
        <f t="shared" si="19"/>
        <v>17</v>
      </c>
      <c r="AJ37">
        <f t="shared" si="20"/>
        <v>16</v>
      </c>
      <c r="AK37">
        <f t="shared" si="21"/>
        <v>10</v>
      </c>
      <c r="AL37">
        <f t="shared" si="22"/>
        <v>2</v>
      </c>
      <c r="AM37">
        <f t="shared" si="23"/>
        <v>6</v>
      </c>
      <c r="AO37">
        <f t="shared" si="24"/>
        <v>289</v>
      </c>
      <c r="AP37">
        <f t="shared" si="25"/>
        <v>256</v>
      </c>
      <c r="AQ37">
        <f t="shared" si="26"/>
        <v>100</v>
      </c>
      <c r="AR37">
        <f t="shared" si="27"/>
        <v>4</v>
      </c>
      <c r="AS37">
        <f t="shared" si="28"/>
        <v>36</v>
      </c>
    </row>
    <row r="38" spans="1:45" x14ac:dyDescent="0.25">
      <c r="P38" s="14" t="s">
        <v>10</v>
      </c>
      <c r="Q38" s="15">
        <f>AVERAGE(Q8:Q37)</f>
        <v>-0.53333333333333333</v>
      </c>
      <c r="R38" s="15">
        <f t="shared" ref="R38:AC38" si="29">AVERAGE(R8:R37)</f>
        <v>-0.66666666666666663</v>
      </c>
      <c r="S38" s="15">
        <f t="shared" si="29"/>
        <v>-0.9</v>
      </c>
      <c r="T38" s="15">
        <f t="shared" si="29"/>
        <v>-1.2666666666666666</v>
      </c>
      <c r="U38" s="15">
        <f t="shared" si="29"/>
        <v>-1.4333333333333333</v>
      </c>
      <c r="V38" s="15" t="s">
        <v>11</v>
      </c>
      <c r="W38" s="15">
        <f t="shared" si="29"/>
        <v>2.0666666666666669</v>
      </c>
      <c r="X38" s="15">
        <f t="shared" si="29"/>
        <v>3.0666666666666669</v>
      </c>
      <c r="Y38" s="15">
        <f t="shared" si="29"/>
        <v>3.9666666666666668</v>
      </c>
      <c r="Z38" s="15">
        <f t="shared" si="29"/>
        <v>4.5333333333333332</v>
      </c>
      <c r="AA38" s="15">
        <f t="shared" si="29"/>
        <v>4.6333333333333337</v>
      </c>
      <c r="AB38" s="3"/>
      <c r="AC38" s="3">
        <f t="shared" si="29"/>
        <v>7.8</v>
      </c>
      <c r="AD38" s="3">
        <f t="shared" ref="AD38" si="30">AVERAGE(AD8:AD37)</f>
        <v>16.133333333333333</v>
      </c>
      <c r="AE38" s="3">
        <f t="shared" ref="AE38" si="31">AVERAGE(AE8:AE37)</f>
        <v>25.3</v>
      </c>
      <c r="AF38" s="3">
        <f t="shared" ref="AF38" si="32">AVERAGE(AF8:AF37)</f>
        <v>30.6</v>
      </c>
      <c r="AG38" s="3">
        <f t="shared" ref="AG38" si="33">AVERAGE(AG8:AG37)</f>
        <v>35.1</v>
      </c>
      <c r="AH38" s="3"/>
      <c r="AI38" s="3">
        <f t="shared" ref="AI38" si="34">AVERAGE(AI8:AI37)</f>
        <v>4.5</v>
      </c>
      <c r="AJ38" s="3">
        <f t="shared" ref="AJ38" si="35">AVERAGE(AJ8:AJ37)</f>
        <v>6.6</v>
      </c>
      <c r="AK38" s="3">
        <f t="shared" ref="AK38" si="36">AVERAGE(AK8:AK37)</f>
        <v>5.9666666666666668</v>
      </c>
      <c r="AL38" s="3">
        <f t="shared" ref="AL38" si="37">AVERAGE(AL8:AL37)</f>
        <v>4.5</v>
      </c>
      <c r="AM38" s="3">
        <f t="shared" ref="AM38" si="38">AVERAGE(AM8:AM37)</f>
        <v>7.7</v>
      </c>
      <c r="AN38" s="4"/>
      <c r="AO38" s="3">
        <f t="shared" ref="AO38" si="39">AVERAGE(AO8:AO37)</f>
        <v>40.033333333333331</v>
      </c>
      <c r="AP38" s="3">
        <f t="shared" ref="AP38" si="40">AVERAGE(AP8:AP37)</f>
        <v>63.6</v>
      </c>
      <c r="AQ38" s="3">
        <f t="shared" ref="AQ38" si="41">AVERAGE(AQ8:AQ37)</f>
        <v>57.033333333333331</v>
      </c>
      <c r="AR38" s="3">
        <f t="shared" ref="AR38" si="42">AVERAGE(AR8:AR37)</f>
        <v>35.9</v>
      </c>
      <c r="AS38" s="3">
        <f t="shared" ref="AS38" si="43">AVERAGE(AS8:AS37)</f>
        <v>285.16666666666669</v>
      </c>
    </row>
    <row r="39" spans="1:45" x14ac:dyDescent="0.25">
      <c r="AB39" t="s">
        <v>12</v>
      </c>
      <c r="AC39" s="15">
        <f>SQRT(AC38)</f>
        <v>2.7928480087537881</v>
      </c>
      <c r="AD39" s="15">
        <f t="shared" ref="AD39:AG39" si="44">SQRT(AD38)</f>
        <v>4.0166320883712183</v>
      </c>
      <c r="AE39" s="15">
        <f t="shared" si="44"/>
        <v>5.0299105359837171</v>
      </c>
      <c r="AF39" s="15">
        <f t="shared" si="44"/>
        <v>5.531726674375733</v>
      </c>
      <c r="AG39" s="15">
        <f t="shared" si="44"/>
        <v>5.92452529743945</v>
      </c>
      <c r="AH39" s="15" t="s">
        <v>13</v>
      </c>
      <c r="AI39" s="15">
        <f>W38/AI38</f>
        <v>0.45925925925925931</v>
      </c>
      <c r="AJ39" s="15">
        <f t="shared" ref="AJ39:AM39" si="45">X38/AJ38</f>
        <v>0.4646464646464647</v>
      </c>
      <c r="AK39" s="15">
        <f t="shared" si="45"/>
        <v>0.66480446927374304</v>
      </c>
      <c r="AL39" s="15">
        <f t="shared" si="45"/>
        <v>1.0074074074074073</v>
      </c>
      <c r="AM39" s="15">
        <f t="shared" si="45"/>
        <v>0.60173160173160178</v>
      </c>
      <c r="AN39" s="16" t="s">
        <v>14</v>
      </c>
      <c r="AO39" s="16">
        <f>SQRT(AC38/AO38)</f>
        <v>0.44140416321542936</v>
      </c>
      <c r="AP39" s="16">
        <f t="shared" ref="AP39:AS39" si="46">SQRT(AD38/AP38)</f>
        <v>0.50365540114519303</v>
      </c>
      <c r="AQ39" s="16">
        <f t="shared" si="46"/>
        <v>0.66603320771671315</v>
      </c>
      <c r="AR39" s="16">
        <f t="shared" si="46"/>
        <v>0.92323761189754627</v>
      </c>
      <c r="AS39" s="16">
        <f t="shared" si="46"/>
        <v>0.35083602248028029</v>
      </c>
    </row>
    <row r="40" spans="1:45" ht="30" x14ac:dyDescent="0.25">
      <c r="A40" s="10" t="s">
        <v>0</v>
      </c>
      <c r="B40" s="12" t="s">
        <v>1</v>
      </c>
      <c r="C40" s="12"/>
      <c r="D40" s="12"/>
      <c r="E40" s="12"/>
      <c r="F40" s="12"/>
      <c r="G40" s="9" t="s">
        <v>2</v>
      </c>
      <c r="P40" t="s">
        <v>15</v>
      </c>
      <c r="Q40">
        <f>MEDIAN(Q8:Q37)</f>
        <v>0</v>
      </c>
      <c r="R40">
        <f t="shared" ref="R40:AG40" si="47">MEDIAN(R8:R37)</f>
        <v>-1</v>
      </c>
      <c r="S40">
        <f t="shared" si="47"/>
        <v>0</v>
      </c>
      <c r="T40">
        <f t="shared" si="47"/>
        <v>-1.5</v>
      </c>
      <c r="U40">
        <f t="shared" si="47"/>
        <v>-1</v>
      </c>
      <c r="W40">
        <f t="shared" si="47"/>
        <v>2</v>
      </c>
      <c r="X40">
        <f t="shared" si="47"/>
        <v>3</v>
      </c>
      <c r="Y40">
        <f t="shared" si="47"/>
        <v>4</v>
      </c>
      <c r="Z40">
        <f t="shared" si="47"/>
        <v>4</v>
      </c>
      <c r="AA40">
        <f t="shared" si="47"/>
        <v>3</v>
      </c>
      <c r="AC40">
        <f t="shared" si="47"/>
        <v>4</v>
      </c>
      <c r="AD40">
        <f t="shared" si="47"/>
        <v>9</v>
      </c>
      <c r="AE40">
        <f t="shared" si="47"/>
        <v>16</v>
      </c>
      <c r="AF40">
        <f t="shared" si="47"/>
        <v>16</v>
      </c>
      <c r="AG40">
        <f t="shared" si="47"/>
        <v>9</v>
      </c>
      <c r="AN40" s="5"/>
      <c r="AO40" s="5"/>
      <c r="AP40" s="5"/>
      <c r="AQ40" s="5"/>
      <c r="AR40" s="5"/>
      <c r="AS40" s="5"/>
    </row>
    <row r="41" spans="1:45" ht="30" customHeight="1" x14ac:dyDescent="0.25">
      <c r="B41">
        <v>1</v>
      </c>
      <c r="C41">
        <v>2</v>
      </c>
      <c r="D41">
        <v>3</v>
      </c>
      <c r="E41">
        <v>4</v>
      </c>
      <c r="F41">
        <v>5</v>
      </c>
      <c r="H41" s="1"/>
      <c r="I41" s="1" t="s">
        <v>0</v>
      </c>
      <c r="J41" s="12" t="s">
        <v>1</v>
      </c>
      <c r="K41" s="12"/>
      <c r="L41" s="12"/>
      <c r="M41" s="12"/>
      <c r="N41" s="12"/>
      <c r="O41" s="9" t="s">
        <v>2</v>
      </c>
      <c r="AN41" s="5"/>
      <c r="AO41" s="5"/>
      <c r="AP41" s="5"/>
      <c r="AQ41" s="5"/>
      <c r="AR41" s="5"/>
      <c r="AS41" s="5"/>
    </row>
    <row r="42" spans="1:45" x14ac:dyDescent="0.25">
      <c r="A42" s="6">
        <v>42523</v>
      </c>
      <c r="B42">
        <v>82</v>
      </c>
      <c r="C42">
        <v>82</v>
      </c>
      <c r="D42">
        <v>84</v>
      </c>
      <c r="E42">
        <v>81</v>
      </c>
      <c r="F42">
        <v>79</v>
      </c>
      <c r="G42">
        <v>82</v>
      </c>
      <c r="J42">
        <v>1</v>
      </c>
      <c r="K42">
        <v>2</v>
      </c>
      <c r="L42">
        <v>3</v>
      </c>
      <c r="M42">
        <v>4</v>
      </c>
      <c r="N42">
        <v>5</v>
      </c>
      <c r="AN42" s="5"/>
      <c r="AO42" s="5"/>
      <c r="AP42" s="5"/>
      <c r="AQ42" s="5"/>
      <c r="AR42" s="5"/>
      <c r="AS42" s="5"/>
    </row>
    <row r="43" spans="1:45" x14ac:dyDescent="0.25">
      <c r="A43" s="6">
        <v>42524</v>
      </c>
      <c r="B43">
        <v>82</v>
      </c>
      <c r="C43">
        <v>81</v>
      </c>
      <c r="D43">
        <v>83</v>
      </c>
      <c r="E43">
        <v>80</v>
      </c>
      <c r="F43">
        <v>80</v>
      </c>
      <c r="G43">
        <v>81</v>
      </c>
      <c r="I43" s="6">
        <v>42523</v>
      </c>
      <c r="J43">
        <v>82</v>
      </c>
      <c r="O43">
        <v>82</v>
      </c>
      <c r="Q43" s="12" t="s">
        <v>8</v>
      </c>
      <c r="R43" s="11"/>
      <c r="S43" s="11"/>
      <c r="T43" s="11"/>
      <c r="U43" s="11"/>
      <c r="AN43" s="5"/>
    </row>
    <row r="44" spans="1:45" x14ac:dyDescent="0.25">
      <c r="A44" s="6">
        <v>42525</v>
      </c>
      <c r="B44">
        <v>83</v>
      </c>
      <c r="C44">
        <v>85</v>
      </c>
      <c r="D44">
        <v>83</v>
      </c>
      <c r="E44">
        <v>82</v>
      </c>
      <c r="F44">
        <v>76</v>
      </c>
      <c r="G44">
        <v>82</v>
      </c>
      <c r="I44" s="6">
        <v>42524</v>
      </c>
      <c r="J44">
        <v>82</v>
      </c>
      <c r="K44">
        <v>82</v>
      </c>
      <c r="O44">
        <v>81</v>
      </c>
      <c r="P44" s="17" t="s">
        <v>9</v>
      </c>
      <c r="Q44" s="17">
        <v>1</v>
      </c>
      <c r="R44" s="17">
        <v>2</v>
      </c>
      <c r="S44" s="17">
        <v>3</v>
      </c>
      <c r="T44" s="17">
        <v>4</v>
      </c>
      <c r="U44" s="17">
        <v>5</v>
      </c>
    </row>
    <row r="45" spans="1:45" x14ac:dyDescent="0.25">
      <c r="A45" s="6">
        <v>42526</v>
      </c>
      <c r="B45">
        <v>86</v>
      </c>
      <c r="C45">
        <v>86</v>
      </c>
      <c r="D45">
        <v>83</v>
      </c>
      <c r="E45">
        <v>74</v>
      </c>
      <c r="F45">
        <v>76</v>
      </c>
      <c r="G45">
        <v>85</v>
      </c>
      <c r="I45" s="6">
        <v>42525</v>
      </c>
      <c r="J45">
        <v>83</v>
      </c>
      <c r="K45">
        <v>81</v>
      </c>
      <c r="L45">
        <v>84</v>
      </c>
      <c r="O45">
        <v>82</v>
      </c>
      <c r="P45" s="14" t="s">
        <v>10</v>
      </c>
      <c r="Q45" s="15">
        <v>-0.53333333333333333</v>
      </c>
      <c r="R45" s="15">
        <v>-0.66666666666666663</v>
      </c>
      <c r="S45" s="15">
        <v>-0.9</v>
      </c>
      <c r="T45" s="15">
        <v>-1.2666666666666666</v>
      </c>
      <c r="U45" s="15">
        <v>-1.4333333333333333</v>
      </c>
    </row>
    <row r="46" spans="1:45" x14ac:dyDescent="0.25">
      <c r="A46" s="6">
        <v>42527</v>
      </c>
      <c r="B46">
        <v>85</v>
      </c>
      <c r="C46">
        <v>84</v>
      </c>
      <c r="D46">
        <v>74</v>
      </c>
      <c r="E46">
        <v>75</v>
      </c>
      <c r="F46">
        <v>79</v>
      </c>
      <c r="G46">
        <v>87</v>
      </c>
      <c r="I46" s="6">
        <v>42526</v>
      </c>
      <c r="J46">
        <v>86</v>
      </c>
      <c r="K46">
        <v>85</v>
      </c>
      <c r="L46">
        <v>83</v>
      </c>
      <c r="M46">
        <v>81</v>
      </c>
      <c r="O46">
        <v>85</v>
      </c>
      <c r="P46" s="14" t="s">
        <v>11</v>
      </c>
      <c r="Q46" s="15">
        <v>2.0666666666666669</v>
      </c>
      <c r="R46" s="15">
        <v>3.0666666666666669</v>
      </c>
      <c r="S46" s="15">
        <v>3.9666666666666668</v>
      </c>
      <c r="T46" s="15">
        <v>4.5333333333333332</v>
      </c>
      <c r="U46" s="15">
        <v>4.6333333333333337</v>
      </c>
    </row>
    <row r="47" spans="1:45" x14ac:dyDescent="0.25">
      <c r="A47" s="2">
        <v>42528</v>
      </c>
      <c r="B47">
        <v>85</v>
      </c>
      <c r="C47">
        <v>74</v>
      </c>
      <c r="D47">
        <v>76</v>
      </c>
      <c r="E47">
        <v>75</v>
      </c>
      <c r="F47">
        <v>81</v>
      </c>
      <c r="G47">
        <v>87</v>
      </c>
      <c r="I47" s="6">
        <v>42527</v>
      </c>
      <c r="J47">
        <v>85</v>
      </c>
      <c r="K47">
        <v>86</v>
      </c>
      <c r="L47">
        <v>83</v>
      </c>
      <c r="M47">
        <v>80</v>
      </c>
      <c r="N47">
        <v>79</v>
      </c>
      <c r="O47">
        <v>87</v>
      </c>
      <c r="P47" s="14" t="s">
        <v>16</v>
      </c>
      <c r="Q47" s="14">
        <v>0</v>
      </c>
      <c r="R47" s="14">
        <v>-1</v>
      </c>
      <c r="S47" s="14">
        <v>0</v>
      </c>
      <c r="T47" s="14">
        <v>-1.5</v>
      </c>
      <c r="U47" s="14">
        <v>-1</v>
      </c>
    </row>
    <row r="48" spans="1:45" x14ac:dyDescent="0.25">
      <c r="A48" s="2">
        <v>42529</v>
      </c>
      <c r="B48">
        <v>74</v>
      </c>
      <c r="C48">
        <v>78</v>
      </c>
      <c r="D48">
        <v>78</v>
      </c>
      <c r="E48">
        <v>85</v>
      </c>
      <c r="F48">
        <v>83</v>
      </c>
      <c r="G48">
        <v>74</v>
      </c>
      <c r="I48" s="6">
        <v>42528</v>
      </c>
      <c r="J48">
        <v>85</v>
      </c>
      <c r="K48">
        <v>84</v>
      </c>
      <c r="L48">
        <v>83</v>
      </c>
      <c r="M48">
        <v>82</v>
      </c>
      <c r="N48">
        <v>80</v>
      </c>
      <c r="O48">
        <v>87</v>
      </c>
      <c r="P48" s="14" t="s">
        <v>17</v>
      </c>
      <c r="Q48" s="18">
        <v>2</v>
      </c>
      <c r="R48" s="18">
        <v>3</v>
      </c>
      <c r="S48" s="18">
        <v>4</v>
      </c>
      <c r="T48" s="18">
        <v>4</v>
      </c>
      <c r="U48" s="18">
        <v>3</v>
      </c>
    </row>
    <row r="49" spans="1:21" x14ac:dyDescent="0.25">
      <c r="A49" s="7" t="s">
        <v>25</v>
      </c>
      <c r="B49" s="8" t="s">
        <v>25</v>
      </c>
      <c r="C49" s="8" t="s">
        <v>25</v>
      </c>
      <c r="D49" s="8" t="s">
        <v>25</v>
      </c>
      <c r="E49" s="8" t="s">
        <v>25</v>
      </c>
      <c r="F49" s="8" t="s">
        <v>25</v>
      </c>
      <c r="G49">
        <v>84</v>
      </c>
      <c r="I49" s="6">
        <v>42529</v>
      </c>
      <c r="J49">
        <v>74</v>
      </c>
      <c r="K49">
        <v>74</v>
      </c>
      <c r="L49">
        <v>74</v>
      </c>
      <c r="M49">
        <v>74</v>
      </c>
      <c r="N49">
        <v>76</v>
      </c>
      <c r="O49">
        <v>74</v>
      </c>
      <c r="P49" s="14" t="s">
        <v>12</v>
      </c>
      <c r="Q49" s="15">
        <v>2.7928480087537881</v>
      </c>
      <c r="R49" s="15">
        <v>4.0166320883712183</v>
      </c>
      <c r="S49" s="15">
        <v>5.0299105359837171</v>
      </c>
      <c r="T49" s="15">
        <v>5.531726674375733</v>
      </c>
      <c r="U49" s="15">
        <v>5.92452529743945</v>
      </c>
    </row>
    <row r="50" spans="1:21" x14ac:dyDescent="0.25">
      <c r="A50" s="6">
        <v>42552</v>
      </c>
      <c r="B50">
        <v>86</v>
      </c>
      <c r="C50">
        <v>84</v>
      </c>
      <c r="D50">
        <v>85</v>
      </c>
      <c r="E50">
        <v>85</v>
      </c>
      <c r="F50">
        <v>89</v>
      </c>
      <c r="G50">
        <v>88</v>
      </c>
      <c r="I50" s="7" t="s">
        <v>25</v>
      </c>
      <c r="J50" s="8" t="s">
        <v>25</v>
      </c>
      <c r="K50" s="8" t="s">
        <v>25</v>
      </c>
      <c r="L50" s="8" t="s">
        <v>25</v>
      </c>
      <c r="M50" s="8" t="s">
        <v>25</v>
      </c>
      <c r="N50" s="8" t="s">
        <v>25</v>
      </c>
      <c r="O50" s="8" t="s">
        <v>25</v>
      </c>
      <c r="P50" s="14" t="s">
        <v>13</v>
      </c>
      <c r="Q50" s="15">
        <v>0.45925925925925931</v>
      </c>
      <c r="R50" s="15">
        <v>0.4646464646464647</v>
      </c>
      <c r="S50" s="15">
        <v>0.66480446927374304</v>
      </c>
      <c r="T50" s="15">
        <v>1.0074074074074073</v>
      </c>
      <c r="U50" s="15">
        <v>0.9652777777777779</v>
      </c>
    </row>
    <row r="51" spans="1:21" x14ac:dyDescent="0.25">
      <c r="A51" s="6">
        <v>42553</v>
      </c>
      <c r="B51">
        <v>83</v>
      </c>
      <c r="C51">
        <v>82</v>
      </c>
      <c r="D51">
        <v>79</v>
      </c>
      <c r="E51">
        <v>84</v>
      </c>
      <c r="F51">
        <v>89</v>
      </c>
      <c r="G51">
        <v>80</v>
      </c>
      <c r="I51" s="6">
        <v>42552</v>
      </c>
      <c r="J51">
        <v>86</v>
      </c>
      <c r="K51">
        <v>88</v>
      </c>
      <c r="L51">
        <v>88</v>
      </c>
      <c r="M51">
        <v>88</v>
      </c>
      <c r="N51">
        <v>88</v>
      </c>
      <c r="O51">
        <v>88</v>
      </c>
      <c r="P51" s="14" t="s">
        <v>14</v>
      </c>
      <c r="Q51" s="15">
        <v>0.44140416321542936</v>
      </c>
      <c r="R51" s="15">
        <v>0.50365540114519303</v>
      </c>
      <c r="S51" s="15">
        <v>0.66603320771671315</v>
      </c>
      <c r="T51" s="15">
        <v>0.92323761189754627</v>
      </c>
      <c r="U51" s="15">
        <v>1.0334173012188339</v>
      </c>
    </row>
    <row r="52" spans="1:21" x14ac:dyDescent="0.25">
      <c r="A52" s="6">
        <v>42554</v>
      </c>
      <c r="B52">
        <v>76</v>
      </c>
      <c r="C52">
        <v>78</v>
      </c>
      <c r="D52">
        <v>87</v>
      </c>
      <c r="E52">
        <v>92</v>
      </c>
      <c r="F52">
        <v>93</v>
      </c>
      <c r="G52">
        <v>74</v>
      </c>
      <c r="I52" s="6">
        <v>42553</v>
      </c>
      <c r="J52">
        <v>83</v>
      </c>
      <c r="K52">
        <v>84</v>
      </c>
      <c r="L52">
        <v>87</v>
      </c>
      <c r="M52">
        <v>87</v>
      </c>
      <c r="N52">
        <v>88</v>
      </c>
      <c r="O52">
        <v>80</v>
      </c>
    </row>
    <row r="53" spans="1:21" x14ac:dyDescent="0.25">
      <c r="A53" s="6">
        <v>42555</v>
      </c>
      <c r="B53">
        <v>74</v>
      </c>
      <c r="C53">
        <v>89</v>
      </c>
      <c r="D53">
        <v>95</v>
      </c>
      <c r="E53">
        <v>93</v>
      </c>
      <c r="F53">
        <v>92</v>
      </c>
      <c r="G53">
        <v>73</v>
      </c>
      <c r="I53" s="6">
        <v>42554</v>
      </c>
      <c r="J53">
        <v>76</v>
      </c>
      <c r="K53">
        <v>82</v>
      </c>
      <c r="L53">
        <v>85</v>
      </c>
      <c r="M53">
        <v>85</v>
      </c>
      <c r="N53">
        <v>86</v>
      </c>
      <c r="O53">
        <v>74</v>
      </c>
    </row>
    <row r="54" spans="1:21" x14ac:dyDescent="0.25">
      <c r="A54" s="6">
        <v>42556</v>
      </c>
      <c r="B54">
        <v>88</v>
      </c>
      <c r="G54">
        <v>90</v>
      </c>
      <c r="I54" s="6">
        <v>42555</v>
      </c>
      <c r="J54">
        <v>74</v>
      </c>
      <c r="K54">
        <v>78</v>
      </c>
      <c r="L54">
        <v>79</v>
      </c>
      <c r="M54">
        <v>85</v>
      </c>
      <c r="N54">
        <v>83</v>
      </c>
      <c r="O54">
        <v>73</v>
      </c>
    </row>
    <row r="55" spans="1:21" x14ac:dyDescent="0.25">
      <c r="I55" s="2">
        <v>42556</v>
      </c>
      <c r="J55">
        <v>88</v>
      </c>
      <c r="K55">
        <v>89</v>
      </c>
      <c r="L55">
        <v>87</v>
      </c>
      <c r="M55">
        <v>84</v>
      </c>
      <c r="N55">
        <v>89</v>
      </c>
      <c r="O55">
        <v>90</v>
      </c>
    </row>
  </sheetData>
  <mergeCells count="12">
    <mergeCell ref="AN1:AR1"/>
    <mergeCell ref="Q43:U43"/>
    <mergeCell ref="B1:F1"/>
    <mergeCell ref="G1:G2"/>
    <mergeCell ref="J1:N1"/>
    <mergeCell ref="O1:O2"/>
    <mergeCell ref="Q1:U1"/>
    <mergeCell ref="B40:F40"/>
    <mergeCell ref="J41:N41"/>
    <mergeCell ref="W1:Z1"/>
    <mergeCell ref="AB1:AF1"/>
    <mergeCell ref="AH1:AL1"/>
  </mergeCells>
  <printOptions gridLines="1"/>
  <pageMargins left="0.7" right="0.7" top="0.75" bottom="0.75" header="0.3" footer="0.3"/>
  <pageSetup scale="125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5"/>
  <sheetViews>
    <sheetView workbookViewId="0">
      <selection activeCell="V5" sqref="V5"/>
    </sheetView>
  </sheetViews>
  <sheetFormatPr defaultRowHeight="15" x14ac:dyDescent="0.25"/>
  <cols>
    <col min="2" max="2" width="12.42578125" customWidth="1"/>
    <col min="15" max="15" width="10.5703125" bestFit="1" customWidth="1"/>
  </cols>
  <sheetData>
    <row r="1" spans="1:20" x14ac:dyDescent="0.25">
      <c r="A1" s="1" t="s">
        <v>19</v>
      </c>
      <c r="B1" s="1" t="s">
        <v>18</v>
      </c>
      <c r="C1" s="12" t="s">
        <v>3</v>
      </c>
      <c r="D1" s="12"/>
      <c r="E1" s="12"/>
      <c r="F1" s="12"/>
      <c r="G1" s="12"/>
      <c r="O1" s="1" t="s">
        <v>18</v>
      </c>
      <c r="P1" s="12" t="s">
        <v>3</v>
      </c>
      <c r="Q1" s="12"/>
      <c r="R1" s="12"/>
      <c r="S1" s="12"/>
      <c r="T1" s="12"/>
    </row>
    <row r="2" spans="1:20" x14ac:dyDescent="0.25">
      <c r="A2" s="1"/>
      <c r="C2" s="1" t="s">
        <v>20</v>
      </c>
      <c r="D2" s="1" t="s">
        <v>21</v>
      </c>
      <c r="E2" s="1" t="s">
        <v>22</v>
      </c>
      <c r="F2" s="1" t="s">
        <v>23</v>
      </c>
      <c r="G2" s="1" t="s">
        <v>24</v>
      </c>
      <c r="O2" s="1"/>
      <c r="P2" s="1" t="s">
        <v>20</v>
      </c>
      <c r="Q2" s="1" t="s">
        <v>21</v>
      </c>
      <c r="R2" s="1" t="s">
        <v>22</v>
      </c>
      <c r="S2" s="1" t="s">
        <v>23</v>
      </c>
      <c r="T2" s="1" t="s">
        <v>24</v>
      </c>
    </row>
    <row r="3" spans="1:20" x14ac:dyDescent="0.25">
      <c r="A3">
        <v>1</v>
      </c>
      <c r="B3" s="3">
        <f>100*(A3-0.5)/30</f>
        <v>1.6666666666666667</v>
      </c>
      <c r="C3">
        <v>-9</v>
      </c>
      <c r="D3">
        <v>-10</v>
      </c>
      <c r="E3">
        <v>-11</v>
      </c>
      <c r="F3">
        <v>-9</v>
      </c>
      <c r="G3">
        <v>-13</v>
      </c>
      <c r="O3" s="3">
        <v>1.6666666666666667</v>
      </c>
      <c r="P3">
        <v>-9</v>
      </c>
      <c r="Q3">
        <v>-10</v>
      </c>
      <c r="R3">
        <v>-11</v>
      </c>
      <c r="S3">
        <v>-9</v>
      </c>
      <c r="T3">
        <v>-13</v>
      </c>
    </row>
    <row r="4" spans="1:20" x14ac:dyDescent="0.25">
      <c r="A4">
        <v>2</v>
      </c>
      <c r="B4" s="3">
        <f t="shared" ref="B4:B32" si="0">100*(A4-0.5)/30</f>
        <v>5</v>
      </c>
      <c r="C4">
        <v>-6</v>
      </c>
      <c r="D4">
        <v>-9</v>
      </c>
      <c r="E4">
        <v>-8</v>
      </c>
      <c r="F4">
        <v>-8</v>
      </c>
      <c r="G4">
        <v>-10</v>
      </c>
      <c r="O4" s="3">
        <v>5</v>
      </c>
      <c r="P4">
        <v>-6</v>
      </c>
      <c r="Q4">
        <v>-9</v>
      </c>
      <c r="R4">
        <v>-8</v>
      </c>
      <c r="S4">
        <v>-8</v>
      </c>
      <c r="T4">
        <v>-10</v>
      </c>
    </row>
    <row r="5" spans="1:20" x14ac:dyDescent="0.25">
      <c r="A5">
        <v>3</v>
      </c>
      <c r="B5" s="3">
        <f t="shared" si="0"/>
        <v>8.3333333333333339</v>
      </c>
      <c r="C5">
        <v>-5</v>
      </c>
      <c r="D5">
        <v>-7</v>
      </c>
      <c r="E5">
        <v>-7</v>
      </c>
      <c r="F5">
        <v>-7</v>
      </c>
      <c r="G5">
        <v>-9</v>
      </c>
      <c r="H5">
        <f>(C5+C6)/2</f>
        <v>-4</v>
      </c>
      <c r="I5">
        <f t="shared" ref="I5:L5" si="1">(D5+D6)/2</f>
        <v>-5.5</v>
      </c>
      <c r="J5">
        <f t="shared" si="1"/>
        <v>-7</v>
      </c>
      <c r="K5">
        <f t="shared" si="1"/>
        <v>-7</v>
      </c>
      <c r="L5">
        <f t="shared" si="1"/>
        <v>-8.5</v>
      </c>
      <c r="O5" s="3">
        <v>8.3333333333333339</v>
      </c>
      <c r="P5">
        <v>-5</v>
      </c>
      <c r="Q5">
        <v>-7</v>
      </c>
      <c r="R5">
        <v>-7</v>
      </c>
      <c r="S5">
        <v>-7</v>
      </c>
      <c r="T5">
        <v>-9</v>
      </c>
    </row>
    <row r="6" spans="1:20" x14ac:dyDescent="0.25">
      <c r="A6">
        <v>4</v>
      </c>
      <c r="B6" s="3">
        <f t="shared" si="0"/>
        <v>11.666666666666666</v>
      </c>
      <c r="C6">
        <v>-3</v>
      </c>
      <c r="D6">
        <v>-4</v>
      </c>
      <c r="E6">
        <v>-7</v>
      </c>
      <c r="F6">
        <v>-7</v>
      </c>
      <c r="G6">
        <v>-8</v>
      </c>
      <c r="O6" s="3">
        <v>11.666666666666666</v>
      </c>
      <c r="P6">
        <v>-3</v>
      </c>
      <c r="Q6">
        <v>-4</v>
      </c>
      <c r="R6">
        <v>-7</v>
      </c>
      <c r="S6">
        <v>-7</v>
      </c>
      <c r="T6">
        <v>-8</v>
      </c>
    </row>
    <row r="7" spans="1:20" x14ac:dyDescent="0.25">
      <c r="A7">
        <v>5</v>
      </c>
      <c r="B7" s="3">
        <f t="shared" si="0"/>
        <v>15</v>
      </c>
      <c r="C7">
        <v>-2</v>
      </c>
      <c r="D7">
        <v>-4</v>
      </c>
      <c r="E7">
        <v>-6</v>
      </c>
      <c r="F7">
        <v>-7</v>
      </c>
      <c r="G7">
        <v>-8</v>
      </c>
      <c r="O7" s="3">
        <v>15</v>
      </c>
      <c r="P7">
        <v>-2</v>
      </c>
      <c r="Q7">
        <v>-4</v>
      </c>
      <c r="R7">
        <v>-6</v>
      </c>
      <c r="S7">
        <v>-7</v>
      </c>
      <c r="T7">
        <v>-8</v>
      </c>
    </row>
    <row r="8" spans="1:20" x14ac:dyDescent="0.25">
      <c r="A8">
        <v>6</v>
      </c>
      <c r="B8" s="3">
        <f t="shared" si="0"/>
        <v>18.333333333333332</v>
      </c>
      <c r="C8">
        <v>-2</v>
      </c>
      <c r="D8">
        <v>-3</v>
      </c>
      <c r="E8">
        <v>-6</v>
      </c>
      <c r="F8">
        <v>-7</v>
      </c>
      <c r="G8">
        <v>-7</v>
      </c>
      <c r="O8" s="3" t="s">
        <v>25</v>
      </c>
      <c r="P8" t="s">
        <v>25</v>
      </c>
      <c r="Q8" t="s">
        <v>25</v>
      </c>
      <c r="R8" t="s">
        <v>25</v>
      </c>
      <c r="S8" t="s">
        <v>25</v>
      </c>
      <c r="T8" t="s">
        <v>25</v>
      </c>
    </row>
    <row r="9" spans="1:20" x14ac:dyDescent="0.25">
      <c r="A9">
        <v>7</v>
      </c>
      <c r="B9" s="3">
        <f t="shared" si="0"/>
        <v>21.666666666666668</v>
      </c>
      <c r="C9">
        <v>-2</v>
      </c>
      <c r="D9">
        <v>-3</v>
      </c>
      <c r="E9">
        <v>-6</v>
      </c>
      <c r="F9">
        <v>-7</v>
      </c>
      <c r="G9">
        <v>-7</v>
      </c>
      <c r="O9" s="3">
        <v>85</v>
      </c>
      <c r="P9">
        <v>2</v>
      </c>
      <c r="Q9">
        <v>4</v>
      </c>
      <c r="R9">
        <v>4</v>
      </c>
      <c r="S9">
        <v>4</v>
      </c>
      <c r="T9">
        <v>2</v>
      </c>
    </row>
    <row r="10" spans="1:20" x14ac:dyDescent="0.25">
      <c r="A10">
        <v>8</v>
      </c>
      <c r="B10" s="3">
        <f t="shared" si="0"/>
        <v>25</v>
      </c>
      <c r="C10">
        <v>-2</v>
      </c>
      <c r="D10">
        <v>-3</v>
      </c>
      <c r="E10">
        <v>-4</v>
      </c>
      <c r="F10">
        <v>-6</v>
      </c>
      <c r="G10">
        <v>-6</v>
      </c>
      <c r="O10" s="3">
        <v>88.333333333333329</v>
      </c>
      <c r="P10">
        <v>3</v>
      </c>
      <c r="Q10">
        <v>4</v>
      </c>
      <c r="R10">
        <v>6</v>
      </c>
      <c r="S10">
        <v>4</v>
      </c>
      <c r="T10">
        <v>4</v>
      </c>
    </row>
    <row r="11" spans="1:20" x14ac:dyDescent="0.25">
      <c r="A11">
        <v>9</v>
      </c>
      <c r="B11" s="3">
        <f t="shared" si="0"/>
        <v>28.333333333333332</v>
      </c>
      <c r="C11">
        <v>-2</v>
      </c>
      <c r="D11">
        <v>-3</v>
      </c>
      <c r="E11">
        <v>-4</v>
      </c>
      <c r="F11">
        <v>-6</v>
      </c>
      <c r="G11">
        <v>-6</v>
      </c>
      <c r="O11" s="3">
        <v>91.666666666666671</v>
      </c>
      <c r="P11">
        <v>3</v>
      </c>
      <c r="Q11">
        <v>5</v>
      </c>
      <c r="R11">
        <v>6</v>
      </c>
      <c r="S11">
        <v>7</v>
      </c>
      <c r="T11">
        <v>8</v>
      </c>
    </row>
    <row r="12" spans="1:20" x14ac:dyDescent="0.25">
      <c r="A12">
        <v>10</v>
      </c>
      <c r="B12" s="3">
        <f t="shared" si="0"/>
        <v>31.666666666666668</v>
      </c>
      <c r="C12">
        <v>-2</v>
      </c>
      <c r="D12">
        <v>-2</v>
      </c>
      <c r="E12">
        <v>-4</v>
      </c>
      <c r="F12">
        <v>-5</v>
      </c>
      <c r="G12">
        <v>-5</v>
      </c>
      <c r="O12" s="3">
        <v>95</v>
      </c>
      <c r="P12">
        <v>3</v>
      </c>
      <c r="Q12">
        <v>5</v>
      </c>
      <c r="R12">
        <v>7</v>
      </c>
      <c r="S12">
        <v>11</v>
      </c>
      <c r="T12">
        <v>10</v>
      </c>
    </row>
    <row r="13" spans="1:20" x14ac:dyDescent="0.25">
      <c r="A13">
        <v>11</v>
      </c>
      <c r="B13" s="3">
        <f t="shared" si="0"/>
        <v>35</v>
      </c>
      <c r="C13">
        <v>-1</v>
      </c>
      <c r="D13">
        <v>-2</v>
      </c>
      <c r="E13">
        <v>-4</v>
      </c>
      <c r="F13">
        <v>-4</v>
      </c>
      <c r="G13">
        <v>-3</v>
      </c>
      <c r="O13" s="3">
        <v>98.333333333333329</v>
      </c>
      <c r="P13">
        <v>3</v>
      </c>
      <c r="Q13">
        <v>8</v>
      </c>
      <c r="R13">
        <v>11</v>
      </c>
      <c r="S13">
        <v>12</v>
      </c>
      <c r="T13">
        <v>12</v>
      </c>
    </row>
    <row r="14" spans="1:20" x14ac:dyDescent="0.25">
      <c r="A14">
        <v>12</v>
      </c>
      <c r="B14" s="3">
        <f t="shared" si="0"/>
        <v>38.333333333333336</v>
      </c>
      <c r="C14">
        <v>-1</v>
      </c>
      <c r="D14">
        <v>-2</v>
      </c>
      <c r="E14">
        <v>-3</v>
      </c>
      <c r="F14">
        <v>-4</v>
      </c>
      <c r="G14">
        <v>-3</v>
      </c>
      <c r="O14" s="3"/>
    </row>
    <row r="15" spans="1:20" x14ac:dyDescent="0.25">
      <c r="A15">
        <v>13</v>
      </c>
      <c r="B15" s="3">
        <f t="shared" si="0"/>
        <v>41.666666666666664</v>
      </c>
      <c r="C15">
        <v>-1</v>
      </c>
      <c r="D15">
        <v>-1</v>
      </c>
      <c r="E15">
        <v>-3</v>
      </c>
      <c r="F15">
        <v>-4</v>
      </c>
      <c r="G15">
        <v>-3</v>
      </c>
      <c r="O15" s="3" t="s">
        <v>31</v>
      </c>
      <c r="P15" s="3">
        <v>-0.53333333333333333</v>
      </c>
      <c r="Q15" s="3">
        <v>-0.66666666666666663</v>
      </c>
      <c r="R15" s="3">
        <v>-0.9</v>
      </c>
      <c r="S15" s="3">
        <v>-1.2666666666666666</v>
      </c>
      <c r="T15" s="3">
        <v>-1.4333333333333333</v>
      </c>
    </row>
    <row r="16" spans="1:20" x14ac:dyDescent="0.25">
      <c r="A16">
        <v>14</v>
      </c>
      <c r="B16" s="3">
        <f t="shared" si="0"/>
        <v>45</v>
      </c>
      <c r="C16">
        <v>-1</v>
      </c>
      <c r="D16">
        <v>-1</v>
      </c>
      <c r="E16">
        <v>0</v>
      </c>
      <c r="F16">
        <v>-3</v>
      </c>
      <c r="G16">
        <v>-1</v>
      </c>
      <c r="O16" s="3" t="s">
        <v>32</v>
      </c>
      <c r="P16" s="3">
        <v>2.7883171705668923</v>
      </c>
      <c r="Q16" s="3">
        <v>4.0286331500238717</v>
      </c>
      <c r="R16" s="3">
        <v>5.0333371393758926</v>
      </c>
      <c r="S16" s="3">
        <v>5.4768058481975217</v>
      </c>
      <c r="T16" s="3">
        <v>5.8467989080576706</v>
      </c>
    </row>
    <row r="17" spans="1:20" x14ac:dyDescent="0.25">
      <c r="A17">
        <v>15</v>
      </c>
      <c r="B17" s="3">
        <f t="shared" si="0"/>
        <v>48.333333333333336</v>
      </c>
      <c r="C17">
        <v>0</v>
      </c>
      <c r="D17">
        <v>-1</v>
      </c>
      <c r="E17">
        <v>0</v>
      </c>
      <c r="F17">
        <v>-2</v>
      </c>
      <c r="G17">
        <v>-1</v>
      </c>
    </row>
    <row r="18" spans="1:20" x14ac:dyDescent="0.25">
      <c r="A18">
        <v>16</v>
      </c>
      <c r="B18" s="3">
        <f t="shared" si="0"/>
        <v>51.666666666666664</v>
      </c>
      <c r="C18">
        <v>0</v>
      </c>
      <c r="D18">
        <v>-1</v>
      </c>
      <c r="E18">
        <v>0</v>
      </c>
      <c r="F18">
        <v>-1</v>
      </c>
      <c r="G18">
        <v>-1</v>
      </c>
      <c r="O18" s="12" t="s">
        <v>26</v>
      </c>
      <c r="P18" s="12"/>
    </row>
    <row r="19" spans="1:20" x14ac:dyDescent="0.25">
      <c r="A19">
        <v>17</v>
      </c>
      <c r="B19" s="3">
        <f t="shared" si="0"/>
        <v>55</v>
      </c>
      <c r="C19">
        <v>0</v>
      </c>
      <c r="D19">
        <v>0</v>
      </c>
      <c r="E19">
        <v>0</v>
      </c>
      <c r="F19">
        <v>0</v>
      </c>
      <c r="G19">
        <v>0</v>
      </c>
      <c r="O19" s="1" t="s">
        <v>27</v>
      </c>
    </row>
    <row r="20" spans="1:20" x14ac:dyDescent="0.25">
      <c r="A20">
        <v>18</v>
      </c>
      <c r="B20" s="3">
        <f t="shared" si="0"/>
        <v>58.333333333333336</v>
      </c>
      <c r="C20">
        <v>0</v>
      </c>
      <c r="D20">
        <v>0</v>
      </c>
      <c r="E20">
        <v>0</v>
      </c>
      <c r="F20">
        <v>0</v>
      </c>
      <c r="G20">
        <v>0</v>
      </c>
      <c r="O20" t="s">
        <v>28</v>
      </c>
      <c r="P20">
        <v>-4</v>
      </c>
      <c r="Q20">
        <v>-5.5</v>
      </c>
      <c r="R20">
        <v>-7</v>
      </c>
      <c r="S20">
        <v>-7</v>
      </c>
      <c r="T20">
        <v>-8.5</v>
      </c>
    </row>
    <row r="21" spans="1:20" x14ac:dyDescent="0.25">
      <c r="A21">
        <v>19</v>
      </c>
      <c r="B21" s="3">
        <f t="shared" si="0"/>
        <v>61.666666666666664</v>
      </c>
      <c r="C21">
        <v>0</v>
      </c>
      <c r="D21">
        <v>0</v>
      </c>
      <c r="E21">
        <v>0</v>
      </c>
      <c r="F21">
        <v>0</v>
      </c>
      <c r="G21">
        <v>1</v>
      </c>
      <c r="O21" t="s">
        <v>29</v>
      </c>
      <c r="P21">
        <v>3</v>
      </c>
      <c r="Q21">
        <v>4.5</v>
      </c>
      <c r="R21">
        <v>6</v>
      </c>
      <c r="S21">
        <v>5.5</v>
      </c>
      <c r="T21">
        <v>6</v>
      </c>
    </row>
    <row r="22" spans="1:20" x14ac:dyDescent="0.25">
      <c r="A22">
        <v>20</v>
      </c>
      <c r="B22" s="3">
        <f t="shared" si="0"/>
        <v>65</v>
      </c>
      <c r="C22">
        <v>1</v>
      </c>
      <c r="D22">
        <v>0</v>
      </c>
      <c r="E22">
        <v>1</v>
      </c>
      <c r="F22">
        <v>1</v>
      </c>
      <c r="G22">
        <v>1</v>
      </c>
    </row>
    <row r="23" spans="1:20" x14ac:dyDescent="0.25">
      <c r="A23">
        <v>21</v>
      </c>
      <c r="B23" s="3">
        <f t="shared" si="0"/>
        <v>68.333333333333329</v>
      </c>
      <c r="C23">
        <v>1</v>
      </c>
      <c r="D23">
        <v>1</v>
      </c>
      <c r="E23">
        <v>1</v>
      </c>
      <c r="F23">
        <v>1</v>
      </c>
      <c r="G23">
        <v>2</v>
      </c>
      <c r="O23" s="1" t="s">
        <v>30</v>
      </c>
    </row>
    <row r="24" spans="1:20" x14ac:dyDescent="0.25">
      <c r="A24">
        <v>22</v>
      </c>
      <c r="B24" s="3">
        <f t="shared" si="0"/>
        <v>71.666666666666671</v>
      </c>
      <c r="C24">
        <v>1</v>
      </c>
      <c r="D24">
        <v>1</v>
      </c>
      <c r="E24">
        <v>2</v>
      </c>
      <c r="F24">
        <v>2</v>
      </c>
      <c r="G24">
        <v>2</v>
      </c>
      <c r="O24" t="s">
        <v>28</v>
      </c>
      <c r="P24" s="3">
        <f>P15-1.2816*P16</f>
        <v>-4.1068406191318632</v>
      </c>
      <c r="Q24" s="3">
        <f t="shared" ref="Q24:T24" si="2">Q15-1.2816*Q16</f>
        <v>-5.8297629117372614</v>
      </c>
      <c r="R24" s="3">
        <f t="shared" si="2"/>
        <v>-7.3507248778241445</v>
      </c>
      <c r="S24" s="3">
        <f t="shared" si="2"/>
        <v>-8.2857410417166104</v>
      </c>
      <c r="T24" s="3">
        <f t="shared" si="2"/>
        <v>-8.9265908139000434</v>
      </c>
    </row>
    <row r="25" spans="1:20" x14ac:dyDescent="0.25">
      <c r="A25">
        <v>23</v>
      </c>
      <c r="B25" s="3">
        <f t="shared" si="0"/>
        <v>75</v>
      </c>
      <c r="C25">
        <v>2</v>
      </c>
      <c r="D25">
        <v>2</v>
      </c>
      <c r="E25">
        <v>2</v>
      </c>
      <c r="F25">
        <v>2</v>
      </c>
      <c r="G25">
        <v>2</v>
      </c>
      <c r="O25" t="s">
        <v>29</v>
      </c>
      <c r="P25" s="3">
        <f>P15+1.2816*P16</f>
        <v>3.0401739524651963</v>
      </c>
      <c r="Q25" s="3">
        <f t="shared" ref="Q25:T25" si="3">Q15+1.2816*Q16</f>
        <v>4.4964295784039274</v>
      </c>
      <c r="R25" s="3">
        <f t="shared" si="3"/>
        <v>5.5507248778241438</v>
      </c>
      <c r="S25" s="3">
        <f t="shared" si="3"/>
        <v>5.7524077083832772</v>
      </c>
      <c r="T25" s="3">
        <f t="shared" si="3"/>
        <v>6.0599241472333771</v>
      </c>
    </row>
    <row r="26" spans="1:20" x14ac:dyDescent="0.25">
      <c r="A26">
        <v>24</v>
      </c>
      <c r="B26" s="3">
        <f t="shared" si="0"/>
        <v>78.333333333333329</v>
      </c>
      <c r="C26">
        <v>2</v>
      </c>
      <c r="D26">
        <v>3</v>
      </c>
      <c r="E26">
        <v>3</v>
      </c>
      <c r="F26">
        <v>2</v>
      </c>
      <c r="G26">
        <v>2</v>
      </c>
    </row>
    <row r="27" spans="1:20" x14ac:dyDescent="0.25">
      <c r="A27">
        <v>25</v>
      </c>
      <c r="B27" s="3">
        <f t="shared" si="0"/>
        <v>81.666666666666671</v>
      </c>
      <c r="C27">
        <v>2</v>
      </c>
      <c r="D27">
        <v>3</v>
      </c>
      <c r="E27">
        <v>3</v>
      </c>
      <c r="F27">
        <v>3</v>
      </c>
      <c r="G27">
        <v>2</v>
      </c>
      <c r="O27" s="1"/>
      <c r="P27" s="3"/>
      <c r="Q27" s="3"/>
      <c r="R27" s="3"/>
      <c r="S27" s="3"/>
      <c r="T27" s="3"/>
    </row>
    <row r="28" spans="1:20" x14ac:dyDescent="0.25">
      <c r="A28">
        <v>26</v>
      </c>
      <c r="B28" s="3">
        <f t="shared" si="0"/>
        <v>85</v>
      </c>
      <c r="C28">
        <v>2</v>
      </c>
      <c r="D28">
        <v>4</v>
      </c>
      <c r="E28">
        <v>4</v>
      </c>
      <c r="F28">
        <v>4</v>
      </c>
      <c r="G28">
        <v>2</v>
      </c>
    </row>
    <row r="29" spans="1:20" x14ac:dyDescent="0.25">
      <c r="A29">
        <v>27</v>
      </c>
      <c r="B29" s="3">
        <f t="shared" si="0"/>
        <v>88.333333333333329</v>
      </c>
      <c r="C29">
        <v>3</v>
      </c>
      <c r="D29">
        <v>4</v>
      </c>
      <c r="E29">
        <v>6</v>
      </c>
      <c r="F29">
        <v>4</v>
      </c>
      <c r="G29">
        <v>4</v>
      </c>
    </row>
    <row r="30" spans="1:20" x14ac:dyDescent="0.25">
      <c r="A30">
        <v>28</v>
      </c>
      <c r="B30" s="3">
        <f t="shared" si="0"/>
        <v>91.666666666666671</v>
      </c>
      <c r="C30">
        <v>3</v>
      </c>
      <c r="D30">
        <v>5</v>
      </c>
      <c r="E30">
        <v>6</v>
      </c>
      <c r="F30">
        <v>7</v>
      </c>
      <c r="G30">
        <v>8</v>
      </c>
      <c r="H30">
        <f>(C29+C30)/2</f>
        <v>3</v>
      </c>
      <c r="I30">
        <f t="shared" ref="I30:L30" si="4">(D29+D30)/2</f>
        <v>4.5</v>
      </c>
      <c r="J30">
        <f t="shared" si="4"/>
        <v>6</v>
      </c>
      <c r="K30">
        <f t="shared" si="4"/>
        <v>5.5</v>
      </c>
      <c r="L30">
        <f t="shared" si="4"/>
        <v>6</v>
      </c>
    </row>
    <row r="31" spans="1:20" x14ac:dyDescent="0.25">
      <c r="A31">
        <v>29</v>
      </c>
      <c r="B31" s="3">
        <f t="shared" si="0"/>
        <v>95</v>
      </c>
      <c r="C31">
        <v>3</v>
      </c>
      <c r="D31">
        <v>5</v>
      </c>
      <c r="E31">
        <v>7</v>
      </c>
      <c r="F31">
        <v>11</v>
      </c>
      <c r="G31">
        <v>10</v>
      </c>
    </row>
    <row r="32" spans="1:20" x14ac:dyDescent="0.25">
      <c r="A32">
        <v>30</v>
      </c>
      <c r="B32" s="3">
        <f t="shared" si="0"/>
        <v>98.333333333333329</v>
      </c>
      <c r="C32">
        <v>3</v>
      </c>
      <c r="D32">
        <v>8</v>
      </c>
      <c r="E32">
        <v>11</v>
      </c>
      <c r="F32">
        <v>12</v>
      </c>
      <c r="G32">
        <v>12</v>
      </c>
    </row>
    <row r="34" spans="2:12" x14ac:dyDescent="0.25">
      <c r="B34" t="s">
        <v>31</v>
      </c>
      <c r="C34" s="3">
        <f>AVERAGE(C3:C32)</f>
        <v>-0.53333333333333333</v>
      </c>
      <c r="D34" s="3">
        <f t="shared" ref="D34:G34" si="5">AVERAGE(D3:D32)</f>
        <v>-0.66666666666666663</v>
      </c>
      <c r="E34" s="3">
        <f t="shared" si="5"/>
        <v>-0.9</v>
      </c>
      <c r="F34" s="3">
        <f t="shared" si="5"/>
        <v>-1.2666666666666666</v>
      </c>
      <c r="G34" s="3">
        <f t="shared" si="5"/>
        <v>-1.4333333333333333</v>
      </c>
      <c r="H34" s="3">
        <v>2.7928480087537881</v>
      </c>
      <c r="I34" s="3">
        <v>4.0166320883712183</v>
      </c>
      <c r="J34" s="3">
        <v>5.0299105359837171</v>
      </c>
      <c r="K34" s="3">
        <v>5.531726674375733</v>
      </c>
      <c r="L34" s="3">
        <v>5.92452529743945</v>
      </c>
    </row>
    <row r="35" spans="2:12" x14ac:dyDescent="0.25">
      <c r="B35" t="s">
        <v>32</v>
      </c>
      <c r="C35" s="3">
        <f>_xlfn.STDEV.S(C3:C32)</f>
        <v>2.7883171705668923</v>
      </c>
      <c r="D35" s="3">
        <f t="shared" ref="D35:G35" si="6">_xlfn.STDEV.S(D3:D32)</f>
        <v>4.0286331500238717</v>
      </c>
      <c r="E35" s="3">
        <f t="shared" si="6"/>
        <v>5.0333371393758926</v>
      </c>
      <c r="F35" s="3">
        <f t="shared" si="6"/>
        <v>5.4768058481975217</v>
      </c>
      <c r="G35" s="3">
        <f t="shared" si="6"/>
        <v>5.8467989080576706</v>
      </c>
    </row>
  </sheetData>
  <sortState ref="G3:G32">
    <sortCondition ref="G3:G32"/>
  </sortState>
  <mergeCells count="3">
    <mergeCell ref="C1:G1"/>
    <mergeCell ref="P1:T1"/>
    <mergeCell ref="O18:P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Error measures</vt:lpstr>
      <vt:lpstr>Pred Intervals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</dc:creator>
  <cp:lastModifiedBy>Keith</cp:lastModifiedBy>
  <cp:lastPrinted>2016-07-05T17:03:52Z</cp:lastPrinted>
  <dcterms:created xsi:type="dcterms:W3CDTF">2016-07-05T16:58:47Z</dcterms:created>
  <dcterms:modified xsi:type="dcterms:W3CDTF">2017-09-07T18:19:09Z</dcterms:modified>
</cp:coreProperties>
</file>